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E17" lockStructure="1"/>
  <bookViews>
    <workbookView xWindow="120" yWindow="165" windowWidth="11325" windowHeight="6255" tabRatio="752" firstSheet="2" activeTab="2"/>
  </bookViews>
  <sheets>
    <sheet name="Merge Data" sheetId="7" state="hidden" r:id="rId1"/>
    <sheet name="Merge Special Conditions" sheetId="11" state="hidden" r:id="rId2"/>
    <sheet name="Grant App Face Sheet" sheetId="1" r:id="rId3"/>
    <sheet name=" Budget Itemization" sheetId="2" r:id="rId4"/>
    <sheet name="Budget Review" sheetId="3" state="hidden" r:id="rId5"/>
    <sheet name="Tech-Prog. Review" sheetId="10" state="hidden" r:id="rId6"/>
    <sheet name="Special Conditions" sheetId="9" state="hidden" r:id="rId7"/>
    <sheet name="Instructions" sheetId="4" state="hidden" r:id="rId8"/>
    <sheet name="Sheet1" sheetId="12" state="hidden" r:id="rId9"/>
  </sheets>
  <definedNames>
    <definedName name="no">'Special Conditions'!$A$3:$A$4</definedName>
    <definedName name="_xlnm.Print_Area" localSheetId="3">' Budget Itemization'!$A$1:$V$117</definedName>
    <definedName name="_xlnm.Print_Area" localSheetId="4">'Budget Review'!$A$1:$D$39</definedName>
    <definedName name="_xlnm.Print_Area" localSheetId="2">'Grant App Face Sheet'!$A$1:$H$37</definedName>
    <definedName name="_xlnm.Print_Area" localSheetId="6">'Special Conditions'!$B$1:$C$23</definedName>
    <definedName name="_xlnm.Print_Area" localSheetId="5">'Tech-Prog. Review'!$A$1:$B$21</definedName>
    <definedName name="YesNo">'Special Conditions'!$A$3:$A$4</definedName>
  </definedNames>
  <calcPr calcId="145621"/>
</workbook>
</file>

<file path=xl/calcChain.xml><?xml version="1.0" encoding="utf-8"?>
<calcChain xmlns="http://schemas.openxmlformats.org/spreadsheetml/2006/main">
  <c r="B107" i="2" l="1"/>
  <c r="N16" i="2"/>
  <c r="BJ3" i="7"/>
  <c r="BI3" i="7"/>
  <c r="BH3" i="7"/>
  <c r="BF3" i="7"/>
  <c r="BE3" i="7"/>
  <c r="BD3" i="7"/>
  <c r="BB3" i="7"/>
  <c r="BA3" i="7"/>
  <c r="AZ3" i="7"/>
  <c r="AY3" i="7"/>
  <c r="AW3" i="7"/>
  <c r="AV3" i="7"/>
  <c r="B132" i="2" l="1"/>
  <c r="B133" i="2"/>
  <c r="B131" i="2"/>
  <c r="A124" i="2"/>
  <c r="R108" i="2"/>
  <c r="G32" i="1" s="1"/>
  <c r="R106" i="2"/>
  <c r="G30" i="1" s="1"/>
  <c r="K97" i="2"/>
  <c r="J97" i="2"/>
  <c r="I97" i="2"/>
  <c r="Q108" i="2" s="1"/>
  <c r="F32" i="1" s="1"/>
  <c r="H97" i="2"/>
  <c r="T96" i="2"/>
  <c r="S96" i="2"/>
  <c r="P96" i="2"/>
  <c r="M96" i="2"/>
  <c r="R96" i="2" s="1"/>
  <c r="L96" i="2"/>
  <c r="L97" i="2" s="1"/>
  <c r="K94" i="2"/>
  <c r="J94" i="2"/>
  <c r="R107" i="2" s="1"/>
  <c r="G31" i="1" s="1"/>
  <c r="I94" i="2"/>
  <c r="Q107" i="2" s="1"/>
  <c r="F31" i="1" s="1"/>
  <c r="H94" i="2"/>
  <c r="G94" i="2"/>
  <c r="P107" i="2" s="1"/>
  <c r="T93" i="2"/>
  <c r="M93" i="2"/>
  <c r="Q93" i="2" s="1"/>
  <c r="S92" i="2"/>
  <c r="N92" i="2"/>
  <c r="O92" i="2" s="1"/>
  <c r="M92" i="2"/>
  <c r="Q92" i="2" s="1"/>
  <c r="T91" i="2"/>
  <c r="M91" i="2"/>
  <c r="Q91" i="2" s="1"/>
  <c r="S90" i="2"/>
  <c r="N90" i="2"/>
  <c r="O90" i="2" s="1"/>
  <c r="M90" i="2"/>
  <c r="Q90" i="2" s="1"/>
  <c r="T89" i="2"/>
  <c r="M89" i="2"/>
  <c r="Q89" i="2" s="1"/>
  <c r="S88" i="2"/>
  <c r="N88" i="2"/>
  <c r="O88" i="2" s="1"/>
  <c r="M88" i="2"/>
  <c r="Q88" i="2" s="1"/>
  <c r="M81" i="2"/>
  <c r="S81" i="2" s="1"/>
  <c r="E93" i="2"/>
  <c r="E92" i="2"/>
  <c r="E91" i="2"/>
  <c r="E90" i="2"/>
  <c r="E89" i="2"/>
  <c r="E88" i="2"/>
  <c r="E87" i="2"/>
  <c r="E86" i="2"/>
  <c r="E85" i="2"/>
  <c r="E84" i="2"/>
  <c r="E83" i="2"/>
  <c r="E82" i="2"/>
  <c r="E81" i="2"/>
  <c r="M87" i="2"/>
  <c r="S87" i="2" s="1"/>
  <c r="M86" i="2"/>
  <c r="Q86" i="2" s="1"/>
  <c r="P85" i="2"/>
  <c r="M85" i="2"/>
  <c r="S85" i="2" s="1"/>
  <c r="S84" i="2"/>
  <c r="N84" i="2"/>
  <c r="O84" i="2" s="1"/>
  <c r="M84" i="2"/>
  <c r="Q84" i="2" s="1"/>
  <c r="T83" i="2"/>
  <c r="M83" i="2"/>
  <c r="S83" i="2" s="1"/>
  <c r="R82" i="2"/>
  <c r="M82" i="2"/>
  <c r="Q82" i="2" s="1"/>
  <c r="P81" i="2"/>
  <c r="K78" i="2"/>
  <c r="J78" i="2"/>
  <c r="I78" i="2"/>
  <c r="Q106" i="2" s="1"/>
  <c r="F30" i="1" s="1"/>
  <c r="H78" i="2"/>
  <c r="G78" i="2"/>
  <c r="P106" i="2" s="1"/>
  <c r="M76" i="2"/>
  <c r="T76" i="2" s="1"/>
  <c r="M75" i="2"/>
  <c r="R75" i="2" s="1"/>
  <c r="S74" i="2"/>
  <c r="M74" i="2"/>
  <c r="T74" i="2" s="1"/>
  <c r="S73" i="2"/>
  <c r="M73" i="2"/>
  <c r="T73" i="2" s="1"/>
  <c r="M72" i="2"/>
  <c r="R72" i="2" s="1"/>
  <c r="M71" i="2"/>
  <c r="M70" i="2"/>
  <c r="R70" i="2" s="1"/>
  <c r="K67" i="2"/>
  <c r="J67" i="2"/>
  <c r="R105" i="2" s="1"/>
  <c r="G29" i="1" s="1"/>
  <c r="I67" i="2"/>
  <c r="H67" i="2"/>
  <c r="G67" i="2"/>
  <c r="M66" i="2"/>
  <c r="P65" i="2"/>
  <c r="U65" i="2" s="1"/>
  <c r="M65" i="2"/>
  <c r="Q65" i="2" s="1"/>
  <c r="T64" i="2"/>
  <c r="R64" i="2"/>
  <c r="P64" i="2"/>
  <c r="U64" i="2" s="1"/>
  <c r="N64" i="2"/>
  <c r="O64" i="2" s="1"/>
  <c r="M64" i="2"/>
  <c r="Q64" i="2" s="1"/>
  <c r="L64" i="2"/>
  <c r="R63" i="2"/>
  <c r="N63" i="2"/>
  <c r="M63" i="2"/>
  <c r="Q63" i="2" s="1"/>
  <c r="L63" i="2"/>
  <c r="T59" i="2"/>
  <c r="P59" i="2"/>
  <c r="S58" i="2"/>
  <c r="R58" i="2"/>
  <c r="Q58" i="2"/>
  <c r="S56" i="2"/>
  <c r="Q56" i="2"/>
  <c r="K60" i="2"/>
  <c r="J60" i="2"/>
  <c r="I60" i="2"/>
  <c r="H60" i="2"/>
  <c r="M59" i="2"/>
  <c r="S59" i="2" s="1"/>
  <c r="N58" i="2"/>
  <c r="O58" i="2" s="1"/>
  <c r="M58" i="2"/>
  <c r="T58" i="2" s="1"/>
  <c r="M57" i="2"/>
  <c r="R57" i="2" s="1"/>
  <c r="N56" i="2"/>
  <c r="O56" i="2" s="1"/>
  <c r="M56" i="2"/>
  <c r="R56" i="2" s="1"/>
  <c r="E59" i="2"/>
  <c r="E58" i="2"/>
  <c r="L58" i="2" s="1"/>
  <c r="E57" i="2"/>
  <c r="E56" i="2"/>
  <c r="L56" i="2" s="1"/>
  <c r="K54" i="2"/>
  <c r="J54" i="2"/>
  <c r="I54" i="2"/>
  <c r="H54" i="2"/>
  <c r="H61" i="2" s="1"/>
  <c r="G54" i="2"/>
  <c r="M53" i="2"/>
  <c r="P52" i="2"/>
  <c r="M52" i="2"/>
  <c r="Q52" i="2" s="1"/>
  <c r="M51" i="2"/>
  <c r="T50" i="2"/>
  <c r="P50" i="2"/>
  <c r="M50" i="2"/>
  <c r="G48" i="2"/>
  <c r="H48" i="2"/>
  <c r="I48" i="2"/>
  <c r="I61" i="2" s="1"/>
  <c r="J48" i="2"/>
  <c r="K48" i="2"/>
  <c r="K61" i="2" s="1"/>
  <c r="M47" i="2"/>
  <c r="T47" i="2" s="1"/>
  <c r="M46" i="2"/>
  <c r="R46" i="2" s="1"/>
  <c r="M45" i="2"/>
  <c r="T45" i="2" s="1"/>
  <c r="M44" i="2"/>
  <c r="R44" i="2" s="1"/>
  <c r="E53" i="2"/>
  <c r="E52" i="2"/>
  <c r="L52" i="2" s="1"/>
  <c r="E51" i="2"/>
  <c r="E50" i="2"/>
  <c r="E47" i="2"/>
  <c r="E46" i="2"/>
  <c r="E45" i="2"/>
  <c r="Q104" i="2" l="1"/>
  <c r="F28" i="1" s="1"/>
  <c r="U50" i="2"/>
  <c r="M48" i="2"/>
  <c r="S51" i="2"/>
  <c r="T51" i="2"/>
  <c r="L51" i="2"/>
  <c r="Q53" i="2"/>
  <c r="L53" i="2"/>
  <c r="J61" i="2"/>
  <c r="Q50" i="2"/>
  <c r="R50" i="2"/>
  <c r="L50" i="2"/>
  <c r="L54" i="2" s="1"/>
  <c r="N50" i="2"/>
  <c r="O50" i="2" s="1"/>
  <c r="S107" i="2"/>
  <c r="E31" i="1"/>
  <c r="H31" i="1" s="1"/>
  <c r="Q57" i="2"/>
  <c r="L57" i="2"/>
  <c r="L60" i="2" s="1"/>
  <c r="T57" i="2"/>
  <c r="P57" i="2"/>
  <c r="S57" i="2"/>
  <c r="N57" i="2"/>
  <c r="O57" i="2" s="1"/>
  <c r="U58" i="2"/>
  <c r="L67" i="2"/>
  <c r="Q66" i="2"/>
  <c r="U66" i="2" s="1"/>
  <c r="R66" i="2"/>
  <c r="L66" i="2"/>
  <c r="P66" i="2"/>
  <c r="T66" i="2"/>
  <c r="N66" i="2"/>
  <c r="O66" i="2" s="1"/>
  <c r="Q105" i="2"/>
  <c r="F29" i="1" s="1"/>
  <c r="T71" i="2"/>
  <c r="S71" i="2"/>
  <c r="E30" i="1"/>
  <c r="S106" i="2"/>
  <c r="S66" i="2"/>
  <c r="L59" i="2"/>
  <c r="P56" i="2"/>
  <c r="T56" i="2"/>
  <c r="Q59" i="2"/>
  <c r="U59" i="2" s="1"/>
  <c r="T63" i="2"/>
  <c r="L65" i="2"/>
  <c r="R65" i="2"/>
  <c r="M78" i="2"/>
  <c r="S78" i="2" s="1"/>
  <c r="T81" i="2"/>
  <c r="S82" i="2"/>
  <c r="N86" i="2"/>
  <c r="O86" i="2" s="1"/>
  <c r="P87" i="2"/>
  <c r="L89" i="2"/>
  <c r="L91" i="2"/>
  <c r="L93" i="2"/>
  <c r="U56" i="2"/>
  <c r="R59" i="2"/>
  <c r="T65" i="2"/>
  <c r="M67" i="2"/>
  <c r="R67" i="2" s="1"/>
  <c r="L81" i="2"/>
  <c r="R86" i="2"/>
  <c r="T87" i="2"/>
  <c r="N59" i="2"/>
  <c r="O59" i="2" s="1"/>
  <c r="P58" i="2"/>
  <c r="P63" i="2"/>
  <c r="S64" i="2"/>
  <c r="N65" i="2"/>
  <c r="O65" i="2" s="1"/>
  <c r="N82" i="2"/>
  <c r="O82" i="2" s="1"/>
  <c r="P83" i="2"/>
  <c r="R84" i="2"/>
  <c r="T85" i="2"/>
  <c r="S86" i="2"/>
  <c r="R88" i="2"/>
  <c r="P89" i="2"/>
  <c r="R90" i="2"/>
  <c r="P91" i="2"/>
  <c r="R92" i="2"/>
  <c r="P93" i="2"/>
  <c r="U93" i="2" s="1"/>
  <c r="P105" i="2"/>
  <c r="L83" i="2"/>
  <c r="L85" i="2"/>
  <c r="L87" i="2"/>
  <c r="Q96" i="2"/>
  <c r="U96" i="2" s="1"/>
  <c r="N96" i="2"/>
  <c r="O96" i="2" s="1"/>
  <c r="M94" i="2"/>
  <c r="S94" i="2" s="1"/>
  <c r="R94" i="2"/>
  <c r="P94" i="2"/>
  <c r="U89" i="2"/>
  <c r="U91" i="2"/>
  <c r="L88" i="2"/>
  <c r="P88" i="2"/>
  <c r="U88" i="2" s="1"/>
  <c r="T88" i="2"/>
  <c r="N89" i="2"/>
  <c r="O89" i="2" s="1"/>
  <c r="R89" i="2"/>
  <c r="L90" i="2"/>
  <c r="P90" i="2"/>
  <c r="U90" i="2" s="1"/>
  <c r="T90" i="2"/>
  <c r="N91" i="2"/>
  <c r="O91" i="2" s="1"/>
  <c r="R91" i="2"/>
  <c r="L92" i="2"/>
  <c r="P92" i="2"/>
  <c r="U92" i="2" s="1"/>
  <c r="T92" i="2"/>
  <c r="N93" i="2"/>
  <c r="O93" i="2" s="1"/>
  <c r="R93" i="2"/>
  <c r="S89" i="2"/>
  <c r="S91" i="2"/>
  <c r="S93" i="2"/>
  <c r="Q81" i="2"/>
  <c r="U81" i="2" s="1"/>
  <c r="Q83" i="2"/>
  <c r="U83" i="2" s="1"/>
  <c r="Q85" i="2"/>
  <c r="U85" i="2" s="1"/>
  <c r="Q87" i="2"/>
  <c r="U87" i="2" s="1"/>
  <c r="N81" i="2"/>
  <c r="O81" i="2" s="1"/>
  <c r="R81" i="2"/>
  <c r="L82" i="2"/>
  <c r="P82" i="2"/>
  <c r="U82" i="2" s="1"/>
  <c r="T82" i="2"/>
  <c r="N83" i="2"/>
  <c r="O83" i="2" s="1"/>
  <c r="R83" i="2"/>
  <c r="L84" i="2"/>
  <c r="P84" i="2"/>
  <c r="U84" i="2" s="1"/>
  <c r="T84" i="2"/>
  <c r="N85" i="2"/>
  <c r="O85" i="2" s="1"/>
  <c r="R85" i="2"/>
  <c r="L86" i="2"/>
  <c r="P86" i="2"/>
  <c r="U86" i="2" s="1"/>
  <c r="T86" i="2"/>
  <c r="N87" i="2"/>
  <c r="O87" i="2" s="1"/>
  <c r="R87" i="2"/>
  <c r="R78" i="2"/>
  <c r="T78" i="2"/>
  <c r="Q74" i="2"/>
  <c r="S75" i="2"/>
  <c r="Q76" i="2"/>
  <c r="N74" i="2"/>
  <c r="O74" i="2" s="1"/>
  <c r="R74" i="2"/>
  <c r="P75" i="2"/>
  <c r="T75" i="2"/>
  <c r="N76" i="2"/>
  <c r="O76" i="2" s="1"/>
  <c r="R76" i="2"/>
  <c r="Q75" i="2"/>
  <c r="S76" i="2"/>
  <c r="P74" i="2"/>
  <c r="N75" i="2"/>
  <c r="O75" i="2" s="1"/>
  <c r="P76" i="2"/>
  <c r="U76" i="2" s="1"/>
  <c r="Q70" i="2"/>
  <c r="Q72" i="2"/>
  <c r="S70" i="2"/>
  <c r="Q71" i="2"/>
  <c r="S72" i="2"/>
  <c r="Q73" i="2"/>
  <c r="P70" i="2"/>
  <c r="T70" i="2"/>
  <c r="N71" i="2"/>
  <c r="O71" i="2" s="1"/>
  <c r="R71" i="2"/>
  <c r="P72" i="2"/>
  <c r="U72" i="2" s="1"/>
  <c r="T72" i="2"/>
  <c r="N73" i="2"/>
  <c r="O73" i="2" s="1"/>
  <c r="R73" i="2"/>
  <c r="N70" i="2"/>
  <c r="P71" i="2"/>
  <c r="U71" i="2" s="1"/>
  <c r="N72" i="2"/>
  <c r="O72" i="2" s="1"/>
  <c r="P73" i="2"/>
  <c r="U73" i="2" s="1"/>
  <c r="U63" i="2"/>
  <c r="Q67" i="2"/>
  <c r="O63" i="2"/>
  <c r="S63" i="2"/>
  <c r="S65" i="2"/>
  <c r="S50" i="2"/>
  <c r="P51" i="2"/>
  <c r="N52" i="2"/>
  <c r="O52" i="2" s="1"/>
  <c r="T52" i="2"/>
  <c r="T53" i="2"/>
  <c r="R52" i="2"/>
  <c r="S52" i="2"/>
  <c r="P53" i="2"/>
  <c r="U52" i="2"/>
  <c r="N51" i="2"/>
  <c r="O51" i="2" s="1"/>
  <c r="R51" i="2"/>
  <c r="R53" i="2"/>
  <c r="Q51" i="2"/>
  <c r="U51" i="2" s="1"/>
  <c r="N53" i="2"/>
  <c r="O53" i="2" s="1"/>
  <c r="S53" i="2"/>
  <c r="L45" i="2"/>
  <c r="S46" i="2"/>
  <c r="L46" i="2"/>
  <c r="L47" i="2"/>
  <c r="S44" i="2"/>
  <c r="Q45" i="2"/>
  <c r="Q47" i="2"/>
  <c r="P44" i="2"/>
  <c r="T44" i="2"/>
  <c r="N45" i="2"/>
  <c r="O45" i="2" s="1"/>
  <c r="R45" i="2"/>
  <c r="P46" i="2"/>
  <c r="T46" i="2"/>
  <c r="N47" i="2"/>
  <c r="O47" i="2" s="1"/>
  <c r="R47" i="2"/>
  <c r="Q44" i="2"/>
  <c r="S45" i="2"/>
  <c r="Q46" i="2"/>
  <c r="S47" i="2"/>
  <c r="N44" i="2"/>
  <c r="P45" i="2"/>
  <c r="U45" i="2" s="1"/>
  <c r="N46" i="2"/>
  <c r="O46" i="2" s="1"/>
  <c r="P47" i="2"/>
  <c r="U47" i="2" s="1"/>
  <c r="N67" i="2" l="1"/>
  <c r="O67" i="2"/>
  <c r="O70" i="2"/>
  <c r="O78" i="2" s="1"/>
  <c r="N78" i="2"/>
  <c r="O94" i="2"/>
  <c r="O54" i="2"/>
  <c r="S67" i="2"/>
  <c r="Q78" i="2"/>
  <c r="Q94" i="2"/>
  <c r="S105" i="2"/>
  <c r="E29" i="1"/>
  <c r="U53" i="2"/>
  <c r="N54" i="2"/>
  <c r="R104" i="2"/>
  <c r="G28" i="1" s="1"/>
  <c r="P67" i="2"/>
  <c r="T67" i="2"/>
  <c r="P78" i="2"/>
  <c r="U78" i="2" s="1"/>
  <c r="T94" i="2"/>
  <c r="U57" i="2"/>
  <c r="L94" i="2"/>
  <c r="N94" i="2"/>
  <c r="U94" i="2"/>
  <c r="U75" i="2"/>
  <c r="U74" i="2"/>
  <c r="U70" i="2"/>
  <c r="U67" i="2"/>
  <c r="N48" i="2"/>
  <c r="T48" i="2"/>
  <c r="R48" i="2"/>
  <c r="Q48" i="2"/>
  <c r="P48" i="2"/>
  <c r="U46" i="2"/>
  <c r="O44" i="2"/>
  <c r="O48" i="2" s="1"/>
  <c r="U44" i="2"/>
  <c r="E44" i="2"/>
  <c r="L44" i="2" s="1"/>
  <c r="L48" i="2" s="1"/>
  <c r="K39" i="2"/>
  <c r="J39" i="2"/>
  <c r="I39" i="2"/>
  <c r="H39" i="2"/>
  <c r="J28" i="2"/>
  <c r="I28" i="2"/>
  <c r="H28" i="2"/>
  <c r="F27" i="2"/>
  <c r="F26" i="2"/>
  <c r="F25" i="2"/>
  <c r="F24" i="2"/>
  <c r="F23" i="2"/>
  <c r="F22" i="2"/>
  <c r="F21" i="2"/>
  <c r="F20" i="2"/>
  <c r="F19" i="2"/>
  <c r="F18" i="2"/>
  <c r="F17" i="2"/>
  <c r="B108" i="2"/>
  <c r="B39" i="3" s="1"/>
  <c r="B118" i="2"/>
  <c r="F16" i="2"/>
  <c r="M16" i="2"/>
  <c r="B130" i="2" l="1"/>
  <c r="BG3" i="7" s="1"/>
  <c r="AX3" i="7"/>
  <c r="J40" i="2"/>
  <c r="R16" i="2"/>
  <c r="L16" i="2"/>
  <c r="S48" i="2"/>
  <c r="L61" i="2"/>
  <c r="U48" i="2"/>
  <c r="I40" i="2"/>
  <c r="Q103" i="2" s="1"/>
  <c r="H40" i="2"/>
  <c r="H98" i="2" s="1"/>
  <c r="B121" i="2" s="1"/>
  <c r="O16" i="2"/>
  <c r="T16" i="2"/>
  <c r="S16" i="2"/>
  <c r="P16" i="2"/>
  <c r="Q16" i="2"/>
  <c r="B1" i="10"/>
  <c r="B2" i="10"/>
  <c r="C5" i="9"/>
  <c r="E1" i="11"/>
  <c r="A4" i="3"/>
  <c r="A5" i="3"/>
  <c r="C1" i="9"/>
  <c r="C2" i="9"/>
  <c r="E19" i="11"/>
  <c r="E18" i="11"/>
  <c r="E17" i="11"/>
  <c r="E16" i="11"/>
  <c r="E15" i="11"/>
  <c r="E14" i="11"/>
  <c r="E13" i="11"/>
  <c r="E12" i="11"/>
  <c r="E11" i="11"/>
  <c r="E10" i="11"/>
  <c r="E9" i="11"/>
  <c r="E8" i="11"/>
  <c r="E7" i="11"/>
  <c r="E6" i="11"/>
  <c r="E5" i="11"/>
  <c r="E4" i="11"/>
  <c r="E3" i="11"/>
  <c r="E2" i="11"/>
  <c r="D1" i="11"/>
  <c r="C1" i="11"/>
  <c r="B1" i="11"/>
  <c r="A1" i="11"/>
  <c r="AU3" i="7"/>
  <c r="AT3" i="7"/>
  <c r="AS3" i="7"/>
  <c r="G97" i="2"/>
  <c r="M35" i="2"/>
  <c r="M34" i="2"/>
  <c r="N34" i="2" s="1"/>
  <c r="O34" i="2" s="1"/>
  <c r="M27" i="2"/>
  <c r="M25" i="2"/>
  <c r="M19" i="2"/>
  <c r="M17" i="2"/>
  <c r="L17" i="2" s="1"/>
  <c r="D3" i="7"/>
  <c r="AR3" i="7"/>
  <c r="AQ3" i="7"/>
  <c r="AP3" i="7"/>
  <c r="AO3" i="7"/>
  <c r="K13" i="2"/>
  <c r="M13" i="2" s="1"/>
  <c r="AN3" i="7"/>
  <c r="AM3" i="7"/>
  <c r="AL3" i="7"/>
  <c r="AK3" i="7"/>
  <c r="C71" i="7"/>
  <c r="B35" i="3"/>
  <c r="AJ3" i="7"/>
  <c r="AI3" i="7"/>
  <c r="AH3" i="7"/>
  <c r="B37" i="3"/>
  <c r="B36" i="3"/>
  <c r="AF3" i="7"/>
  <c r="AE3" i="7"/>
  <c r="AD3" i="7"/>
  <c r="R3" i="7"/>
  <c r="Q3" i="7"/>
  <c r="P3" i="7"/>
  <c r="C3" i="7"/>
  <c r="B3" i="7"/>
  <c r="C33" i="3"/>
  <c r="C32" i="3"/>
  <c r="C31" i="3"/>
  <c r="B33" i="3"/>
  <c r="B32" i="3"/>
  <c r="B31" i="3"/>
  <c r="G106" i="2"/>
  <c r="O3" i="7" s="1"/>
  <c r="K106" i="2"/>
  <c r="M106" i="2" s="1"/>
  <c r="AG3" i="7" s="1"/>
  <c r="AC3" i="7"/>
  <c r="E70" i="2"/>
  <c r="L70" i="2" s="1"/>
  <c r="E32" i="2"/>
  <c r="E30" i="2"/>
  <c r="E74" i="2"/>
  <c r="L74" i="2" s="1"/>
  <c r="E71" i="2"/>
  <c r="L71" i="2" s="1"/>
  <c r="E73" i="2"/>
  <c r="L73" i="2" s="1"/>
  <c r="E72" i="2"/>
  <c r="L72" i="2" s="1"/>
  <c r="E75" i="2"/>
  <c r="L75" i="2" s="1"/>
  <c r="E76" i="2"/>
  <c r="L76" i="2" s="1"/>
  <c r="E31" i="2"/>
  <c r="G60" i="2"/>
  <c r="M21" i="2"/>
  <c r="M38" i="2"/>
  <c r="M22" i="2"/>
  <c r="M23" i="2"/>
  <c r="K28" i="2"/>
  <c r="K40" i="2" s="1"/>
  <c r="K98" i="2" s="1"/>
  <c r="M18" i="2"/>
  <c r="P108" i="2" l="1"/>
  <c r="L78" i="2"/>
  <c r="F27" i="1"/>
  <c r="F33" i="1" s="1"/>
  <c r="Q109" i="2"/>
  <c r="P60" i="2"/>
  <c r="R103" i="2"/>
  <c r="J98" i="2"/>
  <c r="B128" i="2" s="1"/>
  <c r="I98" i="2"/>
  <c r="B127" i="2" s="1"/>
  <c r="N38" i="2"/>
  <c r="O38" i="2" s="1"/>
  <c r="L38" i="2"/>
  <c r="Q38" i="2"/>
  <c r="T38" i="2"/>
  <c r="P38" i="2"/>
  <c r="S38" i="2"/>
  <c r="R38" i="2"/>
  <c r="R34" i="2"/>
  <c r="L34" i="2"/>
  <c r="Q34" i="2"/>
  <c r="T34" i="2"/>
  <c r="P34" i="2"/>
  <c r="S34" i="2"/>
  <c r="N35" i="2"/>
  <c r="O35" i="2" s="1"/>
  <c r="T35" i="2"/>
  <c r="P35" i="2"/>
  <c r="S35" i="2"/>
  <c r="R35" i="2"/>
  <c r="L35" i="2"/>
  <c r="Q35" i="2"/>
  <c r="N23" i="2"/>
  <c r="O23" i="2" s="1"/>
  <c r="L23" i="2"/>
  <c r="T23" i="2"/>
  <c r="P23" i="2"/>
  <c r="S23" i="2"/>
  <c r="R23" i="2"/>
  <c r="Q23" i="2"/>
  <c r="N22" i="2"/>
  <c r="O22" i="2" s="1"/>
  <c r="Q22" i="2"/>
  <c r="L22" i="2"/>
  <c r="T22" i="2"/>
  <c r="P22" i="2"/>
  <c r="S22" i="2"/>
  <c r="R22" i="2"/>
  <c r="N19" i="2"/>
  <c r="O19" i="2" s="1"/>
  <c r="L19" i="2"/>
  <c r="T19" i="2"/>
  <c r="P19" i="2"/>
  <c r="S19" i="2"/>
  <c r="R19" i="2"/>
  <c r="Q19" i="2"/>
  <c r="N18" i="2"/>
  <c r="O18" i="2" s="1"/>
  <c r="Q18" i="2"/>
  <c r="L18" i="2"/>
  <c r="T18" i="2"/>
  <c r="P18" i="2"/>
  <c r="S18" i="2"/>
  <c r="R18" i="2"/>
  <c r="N21" i="2"/>
  <c r="O21" i="2" s="1"/>
  <c r="R21" i="2"/>
  <c r="Q21" i="2"/>
  <c r="L21" i="2"/>
  <c r="T21" i="2"/>
  <c r="P21" i="2"/>
  <c r="S21" i="2"/>
  <c r="N25" i="2"/>
  <c r="O25" i="2" s="1"/>
  <c r="R25" i="2"/>
  <c r="Q25" i="2"/>
  <c r="L25" i="2"/>
  <c r="T25" i="2"/>
  <c r="P25" i="2"/>
  <c r="S25" i="2"/>
  <c r="N27" i="2"/>
  <c r="O27" i="2" s="1"/>
  <c r="L27" i="2"/>
  <c r="T27" i="2"/>
  <c r="P27" i="2"/>
  <c r="S27" i="2"/>
  <c r="R27" i="2"/>
  <c r="Q27" i="2"/>
  <c r="U16" i="2"/>
  <c r="N17" i="2"/>
  <c r="O17" i="2" s="1"/>
  <c r="S17" i="2"/>
  <c r="R17" i="2"/>
  <c r="Q17" i="2"/>
  <c r="T17" i="2"/>
  <c r="P17" i="2"/>
  <c r="M32" i="2"/>
  <c r="L32" i="2" s="1"/>
  <c r="M36" i="2"/>
  <c r="M20" i="2"/>
  <c r="M24" i="2"/>
  <c r="M26" i="2"/>
  <c r="G28" i="2"/>
  <c r="M33" i="2"/>
  <c r="M37" i="2"/>
  <c r="O60" i="2"/>
  <c r="C19" i="3"/>
  <c r="M97" i="2"/>
  <c r="M60" i="2"/>
  <c r="R109" i="2" l="1"/>
  <c r="G27" i="1"/>
  <c r="S108" i="2"/>
  <c r="E32" i="1"/>
  <c r="H32" i="1" s="1"/>
  <c r="T60" i="2"/>
  <c r="S60" i="2"/>
  <c r="Q60" i="2"/>
  <c r="U60" i="2" s="1"/>
  <c r="R60" i="2"/>
  <c r="S97" i="2"/>
  <c r="Q97" i="2"/>
  <c r="T97" i="2"/>
  <c r="R97" i="2"/>
  <c r="P97" i="2"/>
  <c r="C23" i="3"/>
  <c r="N60" i="2"/>
  <c r="Z3" i="7"/>
  <c r="H29" i="1"/>
  <c r="U21" i="2"/>
  <c r="U19" i="2"/>
  <c r="M28" i="2"/>
  <c r="P28" i="2" s="1"/>
  <c r="U34" i="2"/>
  <c r="N37" i="2"/>
  <c r="O37" i="2" s="1"/>
  <c r="R37" i="2"/>
  <c r="L37" i="2"/>
  <c r="Q37" i="2"/>
  <c r="T37" i="2"/>
  <c r="P37" i="2"/>
  <c r="S37" i="2"/>
  <c r="N36" i="2"/>
  <c r="O36" i="2" s="1"/>
  <c r="L36" i="2"/>
  <c r="S36" i="2"/>
  <c r="R36" i="2"/>
  <c r="Q36" i="2"/>
  <c r="T36" i="2"/>
  <c r="P36" i="2"/>
  <c r="N33" i="2"/>
  <c r="O33" i="2" s="1"/>
  <c r="R33" i="2"/>
  <c r="L33" i="2"/>
  <c r="Q33" i="2"/>
  <c r="T33" i="2"/>
  <c r="P33" i="2"/>
  <c r="S33" i="2"/>
  <c r="U35" i="2"/>
  <c r="U38" i="2"/>
  <c r="N32" i="2"/>
  <c r="O32" i="2" s="1"/>
  <c r="Q32" i="2"/>
  <c r="T32" i="2"/>
  <c r="P32" i="2"/>
  <c r="S32" i="2"/>
  <c r="R32" i="2"/>
  <c r="N20" i="2"/>
  <c r="O20" i="2" s="1"/>
  <c r="S20" i="2"/>
  <c r="R20" i="2"/>
  <c r="Q20" i="2"/>
  <c r="L20" i="2"/>
  <c r="T20" i="2"/>
  <c r="P20" i="2"/>
  <c r="U22" i="2"/>
  <c r="N26" i="2"/>
  <c r="O26" i="2" s="1"/>
  <c r="Q26" i="2"/>
  <c r="L26" i="2"/>
  <c r="T26" i="2"/>
  <c r="P26" i="2"/>
  <c r="S26" i="2"/>
  <c r="R26" i="2"/>
  <c r="U23" i="2"/>
  <c r="N24" i="2"/>
  <c r="O24" i="2" s="1"/>
  <c r="S24" i="2"/>
  <c r="R24" i="2"/>
  <c r="Q24" i="2"/>
  <c r="L24" i="2"/>
  <c r="T24" i="2"/>
  <c r="P24" i="2"/>
  <c r="U27" i="2"/>
  <c r="U25" i="2"/>
  <c r="U18" i="2"/>
  <c r="U17" i="2"/>
  <c r="M31" i="2"/>
  <c r="O61" i="2"/>
  <c r="C17" i="3" s="1"/>
  <c r="O97" i="2"/>
  <c r="N97" i="2"/>
  <c r="B26" i="3"/>
  <c r="M3" i="7"/>
  <c r="M54" i="2"/>
  <c r="G61" i="2"/>
  <c r="B19" i="3"/>
  <c r="J3" i="7"/>
  <c r="A23" i="3"/>
  <c r="M30" i="2"/>
  <c r="G39" i="2"/>
  <c r="A19" i="3"/>
  <c r="X3" i="7"/>
  <c r="M61" i="2" l="1"/>
  <c r="P104" i="2"/>
  <c r="U97" i="2"/>
  <c r="R54" i="2"/>
  <c r="S54" i="2"/>
  <c r="T54" i="2"/>
  <c r="Q54" i="2"/>
  <c r="P54" i="2"/>
  <c r="U54" i="2" s="1"/>
  <c r="F3" i="7"/>
  <c r="L28" i="2"/>
  <c r="O28" i="2"/>
  <c r="C13" i="3" s="1"/>
  <c r="U32" i="2"/>
  <c r="U37" i="2"/>
  <c r="B13" i="3"/>
  <c r="Q28" i="2"/>
  <c r="U28" i="2" s="1"/>
  <c r="T28" i="2"/>
  <c r="S28" i="2"/>
  <c r="R28" i="2"/>
  <c r="U33" i="2"/>
  <c r="U36" i="2"/>
  <c r="N31" i="2"/>
  <c r="O31" i="2" s="1"/>
  <c r="S31" i="2"/>
  <c r="R31" i="2"/>
  <c r="Q31" i="2"/>
  <c r="L31" i="2"/>
  <c r="T31" i="2"/>
  <c r="P31" i="2"/>
  <c r="N30" i="2"/>
  <c r="L30" i="2"/>
  <c r="L39" i="2" s="1"/>
  <c r="S30" i="2"/>
  <c r="R30" i="2"/>
  <c r="Q30" i="2"/>
  <c r="T30" i="2"/>
  <c r="P30" i="2"/>
  <c r="N28" i="2"/>
  <c r="T3" i="7" s="1"/>
  <c r="U24" i="2"/>
  <c r="U20" i="2"/>
  <c r="U26" i="2"/>
  <c r="L3" i="7"/>
  <c r="B23" i="3"/>
  <c r="N61" i="2"/>
  <c r="A26" i="3"/>
  <c r="AA3" i="7"/>
  <c r="C21" i="3"/>
  <c r="C26" i="3"/>
  <c r="M39" i="2"/>
  <c r="G40" i="2"/>
  <c r="G33" i="1"/>
  <c r="Q61" i="2" l="1"/>
  <c r="R61" i="2"/>
  <c r="T61" i="2"/>
  <c r="S61" i="2"/>
  <c r="M40" i="2"/>
  <c r="P103" i="2"/>
  <c r="P61" i="2"/>
  <c r="U61" i="2" s="1"/>
  <c r="S104" i="2"/>
  <c r="E28" i="1"/>
  <c r="H28" i="1" s="1"/>
  <c r="L40" i="2"/>
  <c r="L98" i="2" s="1"/>
  <c r="T39" i="2"/>
  <c r="P39" i="2"/>
  <c r="S39" i="2"/>
  <c r="Q39" i="2"/>
  <c r="R39" i="2"/>
  <c r="N39" i="2"/>
  <c r="A15" i="3" s="1"/>
  <c r="A13" i="3"/>
  <c r="U30" i="2"/>
  <c r="U31" i="2"/>
  <c r="O30" i="2"/>
  <c r="O39" i="2" s="1"/>
  <c r="C15" i="3" s="1"/>
  <c r="A17" i="3"/>
  <c r="W3" i="7"/>
  <c r="B21" i="3"/>
  <c r="K3" i="7"/>
  <c r="A21" i="3"/>
  <c r="Y3" i="7"/>
  <c r="G3" i="7"/>
  <c r="B15" i="3"/>
  <c r="G98" i="2"/>
  <c r="B120" i="2" s="1"/>
  <c r="B17" i="3"/>
  <c r="I3" i="7"/>
  <c r="H30" i="1"/>
  <c r="S103" i="2" l="1"/>
  <c r="T118" i="2" s="1"/>
  <c r="E27" i="1"/>
  <c r="H27" i="1" s="1"/>
  <c r="H33" i="1" s="1"/>
  <c r="H37" i="1" s="1"/>
  <c r="P109" i="2"/>
  <c r="S109" i="2" s="1"/>
  <c r="U39" i="2"/>
  <c r="H3" i="7"/>
  <c r="S40" i="2"/>
  <c r="Q40" i="2"/>
  <c r="T40" i="2"/>
  <c r="P40" i="2"/>
  <c r="R40" i="2"/>
  <c r="N40" i="2"/>
  <c r="V3" i="7" s="1"/>
  <c r="U3" i="7"/>
  <c r="O40" i="2"/>
  <c r="O98" i="2" s="1"/>
  <c r="C8" i="3" s="1"/>
  <c r="B8" i="3" s="1"/>
  <c r="E3" i="7" s="1"/>
  <c r="M98" i="2"/>
  <c r="E33" i="1"/>
  <c r="B126" i="2" l="1"/>
  <c r="B119" i="2"/>
  <c r="H99" i="2"/>
  <c r="K99" i="2"/>
  <c r="G99" i="2"/>
  <c r="Q98" i="2"/>
  <c r="T98" i="2"/>
  <c r="P98" i="2"/>
  <c r="S98" i="2"/>
  <c r="J99" i="2"/>
  <c r="R98" i="2"/>
  <c r="I99" i="2"/>
  <c r="U40" i="2"/>
  <c r="N98" i="2"/>
  <c r="B125" i="2" l="1"/>
  <c r="BC3" i="7" s="1"/>
  <c r="N3" i="7"/>
  <c r="AB3" i="7"/>
  <c r="U98" i="2"/>
</calcChain>
</file>

<file path=xl/comments1.xml><?xml version="1.0" encoding="utf-8"?>
<comments xmlns="http://schemas.openxmlformats.org/spreadsheetml/2006/main">
  <authors>
    <author>jmahoney</author>
  </authors>
  <commentList>
    <comment ref="E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8" authorId="0">
      <text>
        <r>
          <rPr>
            <sz val="8"/>
            <color indexed="81"/>
            <rFont val="Tahoma"/>
            <family val="2"/>
          </rPr>
          <t>No data entry allowed.</t>
        </r>
      </text>
    </comment>
    <comment ref="E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1"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F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Commonwealth's Attorney Offic</author>
    <author>jmahoney</author>
  </authors>
  <commentList>
    <comment ref="D16" authorId="0">
      <text>
        <r>
          <rPr>
            <sz val="8"/>
            <color indexed="81"/>
            <rFont val="Tahoma"/>
            <family val="2"/>
          </rPr>
          <t xml:space="preserve">Grant funded hours devoted to DV. Hours should correspond to funding allocation. In other words, a person spending 10 hrs. on DV should not have half of their full-time wages paid out of federal DV funds.
</t>
        </r>
      </text>
    </comment>
    <comment ref="E16" authorId="1">
      <text>
        <r>
          <rPr>
            <sz val="8"/>
            <color indexed="81"/>
            <rFont val="Tahoma"/>
            <family val="2"/>
          </rPr>
          <t>Grant Funded hours devaoted to SA. Hours should correspond to funding allocation. In other words, a person spending 10 hrs. on SA should not have half of their full-time wages paid out of federal SA funds.</t>
        </r>
      </text>
    </comment>
    <comment ref="B30" authorId="1">
      <text>
        <r>
          <rPr>
            <sz val="8"/>
            <color indexed="81"/>
            <rFont val="Tahoma"/>
            <family val="2"/>
          </rPr>
          <t>Insert the appropriate percentage of salary.</t>
        </r>
      </text>
    </comment>
    <comment ref="D30" authorId="1">
      <text>
        <r>
          <rPr>
            <b/>
            <sz val="8"/>
            <color indexed="81"/>
            <rFont val="Tahoma"/>
            <family val="2"/>
          </rPr>
          <t>jmahoney:</t>
        </r>
        <r>
          <rPr>
            <sz val="8"/>
            <color indexed="81"/>
            <rFont val="Tahoma"/>
            <family val="2"/>
          </rPr>
          <t xml:space="preserve">
Insert annual salary</t>
        </r>
      </text>
    </comment>
    <comment ref="E30" authorId="1">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text>
        <r>
          <rPr>
            <sz val="8"/>
            <color indexed="81"/>
            <rFont val="Tahoma"/>
            <family val="2"/>
          </rPr>
          <t xml:space="preserve">Type in percentage to be used
</t>
        </r>
      </text>
    </comment>
    <comment ref="D31" authorId="1">
      <text>
        <r>
          <rPr>
            <sz val="8"/>
            <color indexed="81"/>
            <rFont val="Tahoma"/>
            <family val="2"/>
          </rPr>
          <t>Insert annual salary.</t>
        </r>
      </text>
    </comment>
    <comment ref="E31"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text>
        <r>
          <rPr>
            <sz val="8"/>
            <color indexed="81"/>
            <rFont val="Tahoma"/>
            <family val="2"/>
          </rPr>
          <t>Insert the appropriate percentage of salary.</t>
        </r>
      </text>
    </comment>
    <comment ref="D32" authorId="1">
      <text>
        <r>
          <rPr>
            <sz val="8"/>
            <color indexed="81"/>
            <rFont val="Tahoma"/>
            <family val="2"/>
          </rPr>
          <t>Insert annual salary.</t>
        </r>
      </text>
    </comment>
    <comment ref="E32"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E33" authorId="1">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E63" authorId="0">
      <text>
        <r>
          <rPr>
            <b/>
            <sz val="8"/>
            <color indexed="81"/>
            <rFont val="Tahoma"/>
            <family val="2"/>
          </rPr>
          <t>You must first calculate your mileage and then enter the total here</t>
        </r>
      </text>
    </comment>
    <comment ref="E64" authorId="0">
      <text>
        <r>
          <rPr>
            <b/>
            <sz val="8"/>
            <color indexed="81"/>
            <rFont val="Tahoma"/>
            <family val="2"/>
          </rPr>
          <t>You must first calculate your mileage then enter it here</t>
        </r>
      </text>
    </comment>
    <comment ref="E65" authorId="0">
      <text>
        <r>
          <rPr>
            <b/>
            <sz val="8"/>
            <color indexed="81"/>
            <rFont val="Tahoma"/>
            <family val="2"/>
          </rPr>
          <t>You must first calculate your subsistence then enter it here</t>
        </r>
      </text>
    </comment>
    <comment ref="E66" authorId="1">
      <text>
        <r>
          <rPr>
            <sz val="8"/>
            <color indexed="81"/>
            <rFont val="Tahoma"/>
            <family val="2"/>
          </rPr>
          <t xml:space="preserve">Insert total fares
</t>
        </r>
      </text>
    </comment>
    <comment ref="C69" authorId="1">
      <text>
        <r>
          <rPr>
            <b/>
            <sz val="8"/>
            <color indexed="81"/>
            <rFont val="Tahoma"/>
            <family val="2"/>
          </rPr>
          <t>jmahoney:</t>
        </r>
        <r>
          <rPr>
            <sz val="8"/>
            <color indexed="81"/>
            <rFont val="Tahoma"/>
            <family val="2"/>
          </rPr>
          <t xml:space="preserve">
Enter quantity</t>
        </r>
      </text>
    </comment>
    <comment ref="D69" authorId="1">
      <text>
        <r>
          <rPr>
            <b/>
            <sz val="8"/>
            <color indexed="81"/>
            <rFont val="Tahoma"/>
            <family val="2"/>
          </rPr>
          <t>jmahoney:</t>
        </r>
        <r>
          <rPr>
            <sz val="8"/>
            <color indexed="81"/>
            <rFont val="Tahoma"/>
            <family val="2"/>
          </rPr>
          <t xml:space="preserve">
Enter unit price</t>
        </r>
      </text>
    </comment>
    <comment ref="E69" authorId="1">
      <text>
        <r>
          <rPr>
            <sz val="8"/>
            <color indexed="81"/>
            <rFont val="Tahoma"/>
            <family val="2"/>
          </rPr>
          <t>Total Cost is calculated by excel based on quantity and unit cost figures entered.</t>
        </r>
      </text>
    </comment>
    <comment ref="C80" authorId="1">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D80" authorId="1">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101" authorId="1">
      <text>
        <r>
          <rPr>
            <sz val="8"/>
            <color indexed="81"/>
            <rFont val="Tahoma"/>
            <family val="2"/>
          </rPr>
          <t>Describe items/activities supported with non-grant cash.</t>
        </r>
      </text>
    </comment>
  </commentList>
</comments>
</file>

<file path=xl/sharedStrings.xml><?xml version="1.0" encoding="utf-8"?>
<sst xmlns="http://schemas.openxmlformats.org/spreadsheetml/2006/main" count="319" uniqueCount="235">
  <si>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</si>
  <si>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</si>
  <si>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</si>
  <si>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</si>
  <si>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</si>
  <si>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</si>
  <si>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</si>
  <si>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</si>
  <si>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</si>
  <si>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</si>
  <si>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</si>
  <si>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</si>
  <si>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</si>
  <si>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</si>
  <si>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</si>
  <si>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</si>
  <si>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</si>
  <si>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</si>
  <si>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</si>
  <si>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</si>
  <si>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</si>
  <si>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</si>
  <si>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</si>
  <si>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</si>
  <si>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</si>
  <si>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</si>
  <si>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</si>
  <si>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Total:</t>
  </si>
  <si>
    <t>FICA % =</t>
  </si>
  <si>
    <t>Group Life Ins.</t>
  </si>
  <si>
    <t>TOTAL PERSONNEL (a+b):</t>
  </si>
  <si>
    <t>a. Individual Consultants                                                                                                     Type:</t>
  </si>
  <si>
    <t>TOTAL CONSULTANTS (a+b+c)</t>
  </si>
  <si>
    <t>c. Subsistence ___________ days x ________ per day      =</t>
  </si>
  <si>
    <t>d. Air or other fares ____________                  =</t>
  </si>
  <si>
    <t>Total Travel:</t>
  </si>
  <si>
    <t>4. Equipment</t>
  </si>
  <si>
    <t>Type</t>
  </si>
  <si>
    <t>Quantity</t>
  </si>
  <si>
    <t>Unit Price</t>
  </si>
  <si>
    <t>Total Equipment:</t>
  </si>
  <si>
    <t>5. Supplies and Other Expenses</t>
  </si>
  <si>
    <t>Total Supplies and Other:</t>
  </si>
  <si>
    <t>6. Indirect Costs</t>
  </si>
  <si>
    <t>Total Indirect Cost:</t>
  </si>
  <si>
    <t>GRAND TOTAL:</t>
  </si>
  <si>
    <t>TOTAL:</t>
  </si>
  <si>
    <t>$</t>
  </si>
  <si>
    <t>Grant Application____________________________________</t>
  </si>
  <si>
    <t>Supplies/Other Operating Expenses</t>
  </si>
  <si>
    <t>a. Local Mileage ______ x _____ per mile              =</t>
  </si>
  <si>
    <t>Total Cost</t>
  </si>
  <si>
    <t>B. Budget Category Itemization                                                                                               1. Personnel/Employees</t>
  </si>
  <si>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</si>
  <si>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</si>
  <si>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</si>
  <si>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</si>
  <si>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</si>
  <si>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</si>
  <si>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</si>
  <si>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</si>
  <si>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</si>
  <si>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r>
      <t xml:space="preserve">7. </t>
    </r>
    <r>
      <rPr>
        <b/>
        <i/>
        <u/>
        <sz val="8"/>
        <rFont val="Arial"/>
        <family val="2"/>
      </rPr>
      <t xml:space="preserve">REQUIRED TO DEMONSTRATE NON-SUPPLANTATION </t>
    </r>
    <r>
      <rPr>
        <i/>
        <sz val="8"/>
        <rFont val="Arial"/>
        <family val="2"/>
      </rPr>
      <t>- Cash funds/Value of in-Kind from sources other than grant supporting this project - (itemize). (Not added to Project Budget Summary accounts.)</t>
    </r>
  </si>
  <si>
    <t>Other Federal Funds</t>
  </si>
  <si>
    <t>Local Funds</t>
  </si>
  <si>
    <t>Other Non-Federal Funds</t>
  </si>
  <si>
    <t># Non-grant funded victim assistance FTE's</t>
  </si>
  <si>
    <t># volunteer hours expected to support grant funded work</t>
  </si>
  <si>
    <t>Director</t>
  </si>
  <si>
    <t xml:space="preserve">Retirement </t>
  </si>
  <si>
    <t>Example data (put your information here)</t>
  </si>
  <si>
    <t>Other (Itemize)= Describe EXAMPLE Disability</t>
  </si>
  <si>
    <t>DV</t>
  </si>
  <si>
    <t>SA</t>
  </si>
  <si>
    <t>Child Victims</t>
  </si>
  <si>
    <t>Your County</t>
  </si>
  <si>
    <t>Fund as Requested?</t>
  </si>
  <si>
    <t>Change Recommended</t>
  </si>
  <si>
    <t>DCJS Review</t>
  </si>
  <si>
    <t>Calc</t>
  </si>
  <si>
    <t>Enter REQUESTED funds/values in GREEN cells. (Green Cells REQUIRE a value in order to calculate).</t>
  </si>
  <si>
    <t>Email</t>
  </si>
  <si>
    <t>Phone</t>
  </si>
  <si>
    <t>phone</t>
  </si>
  <si>
    <t>email</t>
  </si>
  <si>
    <t xml:space="preserve">DCJS </t>
  </si>
  <si>
    <t xml:space="preserve">DCJS FUNDS </t>
  </si>
  <si>
    <t>Enter descriptive information in BLUE fields (What is the expense?) (Example data and descriptions below should be deleted).</t>
  </si>
  <si>
    <t>Project Contact person</t>
  </si>
  <si>
    <t>Cost Pr. Hr.</t>
  </si>
  <si>
    <t xml:space="preserve">c. Consultants' Subsistence and Travel </t>
  </si>
  <si>
    <t># Days</t>
  </si>
  <si>
    <t>Daily Rate</t>
  </si>
  <si>
    <t>b. Organizations &amp; Associations Fee and Time Devoted</t>
  </si>
  <si>
    <t>Tot. Cost</t>
  </si>
  <si>
    <t xml:space="preserve">DCJS FUNDS - </t>
  </si>
  <si>
    <t xml:space="preserve">Fiscal Year </t>
  </si>
  <si>
    <t>Current Grant # (if applicable):</t>
  </si>
  <si>
    <t>Name</t>
  </si>
  <si>
    <t>set breakout%</t>
  </si>
  <si>
    <t>Annual victim and witness service targets, required program development objectives, and other required certifications.</t>
  </si>
  <si>
    <t>“General Grant Conditions and Assurances” etc. provided</t>
  </si>
  <si>
    <t>Cooperative agreements with appropriate agencies listed/attached, if necessary</t>
  </si>
  <si>
    <t>Cover sheet of Grant Application is completed and signed; received on-time</t>
  </si>
  <si>
    <t>An itemized Budget Narrative provided</t>
  </si>
  <si>
    <t>If additional staff are requested, an organizational chart is provided.</t>
  </si>
  <si>
    <t>Need justification provided, if necessary</t>
  </si>
  <si>
    <r>
      <t xml:space="preserve">Please resubmit your grant application </t>
    </r>
    <r>
      <rPr>
        <u/>
        <sz val="12"/>
        <rFont val="Arial"/>
        <family val="2"/>
      </rPr>
      <t>cover sheet</t>
    </r>
    <r>
      <rPr>
        <sz val="12"/>
        <rFont val="Arial"/>
        <family val="2"/>
      </rPr>
      <t xml:space="preserve"> signed by the city/county administrator.</t>
    </r>
  </si>
  <si>
    <t>No</t>
  </si>
  <si>
    <t>Yes</t>
  </si>
  <si>
    <t>Please provide proposed annual victim targets for fiscal year ____. (Complete “Annual Targets for Victim/Witness Program Service Objectives (Victims)”)</t>
  </si>
  <si>
    <t>Please provide proposed annual witness targets for fiscal year _____. (Complete “Annual Targets for Victim/Witness Program Service Objectives (Witnesses)”)</t>
  </si>
  <si>
    <r>
      <t xml:space="preserve">Please provide annual </t>
    </r>
    <r>
      <rPr>
        <u/>
        <sz val="12"/>
        <rFont val="Arial"/>
        <family val="2"/>
      </rPr>
      <t>targets for the following</t>
    </r>
    <r>
      <rPr>
        <sz val="12"/>
        <rFont val="Arial"/>
        <family val="2"/>
      </rPr>
      <t xml:space="preserve"> services:</t>
    </r>
  </si>
  <si>
    <t>Please provide assurances that your program will provide required program development objectives. (“Annual Targets for Victim/Witness Program Service Objectives (Victims)”; see ”Program Development” section).</t>
  </si>
  <si>
    <t>Please provide assurances that your program will comply with other required certifications. (Complete “Annual Targets for Victim/Witness Program Service Objectives (Witnesses)”; see ”Other Required Certifications” section).</t>
  </si>
  <si>
    <t>Please provide completed and signed copies of “General Grant Conditions and Assurances” and the “Certifications Regarding Lobbying; Debarment, Suspension and Other Responsibility Matters; and Drug-Free Workplace Requirements.”</t>
  </si>
  <si>
    <t>Other Funding/NonSupplantation</t>
  </si>
  <si>
    <t>Local unit of government or non-profit; direct service focus; follows program model</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</si>
  <si>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</si>
  <si>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</si>
  <si>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</si>
  <si>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</si>
  <si>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</si>
  <si>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</si>
  <si>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</si>
  <si>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</si>
  <si>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</si>
  <si>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</si>
  <si>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</si>
  <si>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</si>
  <si>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</si>
  <si>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Need and Implementation Review</t>
  </si>
  <si>
    <t>Budget Review</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</si>
  <si>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conditon page.</t>
    </r>
  </si>
  <si>
    <t>Grant Reviewer: Enter any budget revisions in DCJS Review Column</t>
  </si>
  <si>
    <t>Provide Non-Grant Funding Information in YELLOW cells at bottom.</t>
  </si>
  <si>
    <t>Please provide cooperative agreements with local: (edit/select) Domestic violence shelter, sexual assault crisis center, sheriff’s office, police department, Commonwealth’s attorney’s office, probation.</t>
  </si>
  <si>
    <t>Includes an organizational chart which demonstrates staff location and chain of command within the organization.</t>
  </si>
  <si>
    <t>Describes how volunteers will be utilized.</t>
  </si>
  <si>
    <t xml:space="preserve">Includes written cooperative agreements. </t>
  </si>
  <si>
    <t>Describes how the applicant will maintain confidentiality of client-counselor information.</t>
  </si>
  <si>
    <r>
      <t>NEW Applicants Only. Need Justification and Implementation Plan.</t>
    </r>
    <r>
      <rPr>
        <sz val="12"/>
        <rFont val="Arial"/>
        <family val="2"/>
      </rPr>
      <t xml:space="preserve"> Issues to consider: Applicant descrbes the need which this program will address, including the number and types of clients eligible for proposed services and the percentage of those eligible who will be served. Implementation Plan: NEW applicants should describe what they will do in order to accomplish each of the program's service objectives.  Victim/witness program applicants must provide an implementation strategy for each required service objective. If required, Implementation Plan:</t>
    </r>
  </si>
  <si>
    <t>Implementation Plan provided, if necessary</t>
  </si>
  <si>
    <t xml:space="preserve">Describes activities which will be conducted in order to accomplish each of the programs service objectives.
</t>
  </si>
  <si>
    <t>Please provide a project Need Justification descrbing the need which this program will address, including the number and types of clients eligible for proposed services and the percentage of those eligible who will be served.</t>
  </si>
  <si>
    <t xml:space="preserve">Please provide an Implementation Plan describing what will be done in order to accomplish each of the program's service objectives and providing other required information. </t>
  </si>
  <si>
    <r>
      <t xml:space="preserve">Salaries/Wages </t>
    </r>
    <r>
      <rPr>
        <b/>
        <sz val="10"/>
        <rFont val="Arial"/>
        <family val="2"/>
      </rPr>
      <t>(Revised Tot. Below)</t>
    </r>
  </si>
  <si>
    <t>Fed ID #</t>
  </si>
  <si>
    <t>Program Title/Sponsor:</t>
  </si>
  <si>
    <t>Congressional District(s)</t>
  </si>
  <si>
    <t>Faith Based Org:</t>
  </si>
  <si>
    <t>Best Practice</t>
  </si>
  <si>
    <t>CCPC</t>
  </si>
  <si>
    <t>DUNS Number</t>
  </si>
  <si>
    <t xml:space="preserve">See Grant Guidelines for Complete Instructions.
 Grant Program – List the grant program you are applying for.
 Congressional Districts – List the congressional districts that will benefit from this program.
 Applicant – Use this space to provide the name of the locality or state agency applying. 
 Faith Based Organization – Is the applicant a faith-based organization?
 Applicant FIN – Use this space to provide the applicant’s federal Identification number.
 Best Practice – For JJDP programs only.
 Jurisdiction(s) Served - List all localities to be served; or indicate "statewide" if that is appropriate. 
 Program Title - List the specific title of the grant program category, if any, under which you are requesting funds; for example "Multidisciplinary Partnerships."
 Certified Crime Prevention Community – Has your locality been certified by DCJS?
 Targeted Age – For JJDP programs only, list the age range of those who will benefit from these services.
 Grant Period – Provide the proposed grant period.
 DUNS Number – Provide the Data Universal Numbering (DUNS) Number.  DUNS number is a unique nine-character identification number provided by Dun and Bradstreet.  If you do not have a number for the locality or organization, please go to the website http://fedgov.dnb.com/webform.
 Type of Application – New, Continuation or revised application
 Rural, Urban or Suburban – Check the box that best describes the applicant locality.
 Project Director, Project Administrator, and Finance Officer
o Project Director – The person who will have day-to-day responsibility for managing the project. 
o Project Administrator – The person who has authority to formally commit the locality or state agency to complying with all the terms of the grant application including the provision of the required cash match. This must be the city, county or town manager; the chief elected officer of the locality, such as the Mayor or Chairman of the Board of Supervisors; or, in the case of a state agency, the agency head. If someone other than one of these officials has been delegated the authority to sign, and signs the grant application, provide a copy of the letter, memorandum or other document by which the signing authority was delegated. 
o Finance Officer – The person who will be responsible for fiscal management of funds.
 It is extremely important that you provide e-mail address, telephone and fax numbers for each person.
 Brief Project Description – A short description of the proposed project.
 Project Budget Summary – Total figures from “Itemized Budget.”
</t>
  </si>
  <si>
    <r>
      <rPr>
        <b/>
        <sz val="11"/>
        <rFont val="Arial"/>
        <family val="2"/>
      </rPr>
      <t xml:space="preserve">To apply a special condition, select "Yes" in the drop down box (col B). Edit text in Column C to reflect approariate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Go to the Budget Review worksheet and edit there. Content will be presented below</t>
    </r>
    <r>
      <rPr>
        <sz val="11"/>
        <rFont val="Arial"/>
        <family val="2"/>
      </rPr>
      <t>.</t>
    </r>
  </si>
  <si>
    <t>Exceptional</t>
  </si>
  <si>
    <t>Exceeds requirements and demonstrates an exceptional understanding of requirements, goals and objectives. One or more major strengths exist. No significant weaknesses exist.</t>
  </si>
  <si>
    <t>Acceptable</t>
  </si>
  <si>
    <t>Demonstrates an acceptable understanding of requirements, goals and objectives. There may be strengths and weaknesses, however strengths outweigh the weaknesses.</t>
  </si>
  <si>
    <t>Marginal</t>
  </si>
  <si>
    <t>Demonstrates a fair understanding of the requirements, goals and objectives. Weaknesses have been found that out balance strengths. Weaknesses will be difficult to correct.</t>
  </si>
  <si>
    <t>all localities to be served inc. zip code</t>
  </si>
  <si>
    <t xml:space="preserve">districts #'s </t>
  </si>
  <si>
    <t>9 digit #</t>
  </si>
  <si>
    <t>Fiscal Manager</t>
  </si>
  <si>
    <t>Signature of Project Administrator: SIGN HERE</t>
  </si>
  <si>
    <t>Manager of day to day operations</t>
  </si>
  <si>
    <t>IMPORTANT</t>
  </si>
  <si>
    <t>FEDERAL SA</t>
  </si>
  <si>
    <t>FEDERAL DV</t>
  </si>
  <si>
    <t>STATE CASH</t>
  </si>
  <si>
    <t>LOCAL CASH</t>
  </si>
  <si>
    <t>FEDERAL DV%</t>
  </si>
  <si>
    <t>FEDERAL SA%</t>
  </si>
  <si>
    <t>STATE CASH%</t>
  </si>
  <si>
    <t>LOCAL CASH%</t>
  </si>
  <si>
    <t>LOCAL IN-KIND%</t>
  </si>
  <si>
    <t>Tot. Federal &lt;= 80%</t>
  </si>
  <si>
    <t xml:space="preserve"> LOCAL IN-KIND</t>
  </si>
  <si>
    <t>DV Staff Hrs. Supported</t>
  </si>
  <si>
    <t>SA Staff Hrs. Supported</t>
  </si>
  <si>
    <t>Total Staff Hrs. Supported</t>
  </si>
  <si>
    <t># Grant funded SA FTE positions</t>
  </si>
  <si>
    <t># Grant funded  DV FTE posirions</t>
  </si>
  <si>
    <t>Total  grant funded FTE positions</t>
  </si>
  <si>
    <t>Tot. to be requested</t>
  </si>
  <si>
    <t>Stated tot. request v. calculated Amt.</t>
  </si>
  <si>
    <t># SA Victims to be served in FY</t>
  </si>
  <si>
    <t># DV Victims to be served in FY</t>
  </si>
  <si>
    <t>Tot. Hrs.</t>
  </si>
  <si>
    <t>1b. Fringe Benefits                                                                                                                                                                %                                                           Salary                       Tot. Request</t>
  </si>
  <si>
    <t xml:space="preserve">2. Consultants </t>
  </si>
  <si>
    <t>3. Travel and Subsistence for Project Personnel                                                                                                                                                Total</t>
  </si>
  <si>
    <t>b. Non-local Miles ______ x _____ per mile              =</t>
  </si>
  <si>
    <t>Tot. Max. 80% Federal</t>
  </si>
  <si>
    <t>Combined Fed.</t>
  </si>
  <si>
    <t>Combined Match</t>
  </si>
  <si>
    <t>Supplies and Other</t>
  </si>
  <si>
    <t>Your Agency Federal ID</t>
  </si>
  <si>
    <t>Person formally commits agency</t>
  </si>
  <si>
    <t xml:space="preserve">      All Federal</t>
  </si>
  <si>
    <r>
      <t xml:space="preserve">     </t>
    </r>
    <r>
      <rPr>
        <b/>
        <sz val="10"/>
        <rFont val="Arial"/>
        <family val="2"/>
      </rPr>
      <t xml:space="preserve"> State</t>
    </r>
  </si>
  <si>
    <t>All Match</t>
  </si>
  <si>
    <t>Indirect</t>
  </si>
  <si>
    <t>State</t>
  </si>
  <si>
    <t># Grant funded DV FTE's</t>
  </si>
  <si>
    <t>FY 18</t>
  </si>
  <si>
    <t>ABC</t>
  </si>
  <si>
    <t>Enter Project Title Here:</t>
  </si>
  <si>
    <t>17-1234</t>
  </si>
  <si>
    <t>ESTIMATE % FEDERAL Funds Supporting Services to:</t>
  </si>
  <si>
    <t>Other</t>
  </si>
  <si>
    <t>Federal DV Funding Alloacated</t>
  </si>
  <si>
    <t>Federal SA Funding Allocated</t>
  </si>
  <si>
    <t>Federal Funds Allocated Total</t>
  </si>
  <si>
    <t>Enter Project Primary Service Area</t>
  </si>
  <si>
    <t xml:space="preserve">Total Budget </t>
  </si>
  <si>
    <t>Subaward</t>
  </si>
  <si>
    <t>Other State</t>
  </si>
  <si>
    <t>Other Local</t>
  </si>
  <si>
    <t>Total Non Grant Funded positions</t>
  </si>
  <si>
    <t>Total # paid Staff</t>
  </si>
  <si>
    <t>Total funded Staff Hours</t>
  </si>
  <si>
    <t># Volunteers</t>
  </si>
  <si>
    <t>#Volunteer Hours</t>
  </si>
  <si>
    <r>
      <t># volunteer</t>
    </r>
    <r>
      <rPr>
        <b/>
        <i/>
        <sz val="10"/>
        <rFont val="Arial"/>
        <family val="2"/>
      </rPr>
      <t xml:space="preserve"> </t>
    </r>
    <r>
      <rPr>
        <b/>
        <i/>
        <u/>
        <sz val="10"/>
        <rFont val="Arial"/>
        <family val="2"/>
      </rPr>
      <t>hours</t>
    </r>
    <r>
      <rPr>
        <b/>
        <i/>
        <sz val="10"/>
        <rFont val="Arial"/>
        <family val="2"/>
      </rPr>
      <t xml:space="preserve"> </t>
    </r>
    <r>
      <rPr>
        <b/>
        <sz val="10"/>
        <rFont val="Arial"/>
        <family val="2"/>
      </rPr>
      <t>expected to support grant funded project</t>
    </r>
  </si>
  <si>
    <r>
      <t>Total number of individual volunteers (</t>
    </r>
    <r>
      <rPr>
        <b/>
        <i/>
        <u/>
        <sz val="10"/>
        <rFont val="Arial"/>
        <family val="2"/>
      </rPr>
      <t># of people</t>
    </r>
    <r>
      <rPr>
        <b/>
        <sz val="10"/>
        <rFont val="Arial"/>
        <family val="2"/>
      </rPr>
      <t>)</t>
    </r>
  </si>
  <si>
    <t>EXAMPLE: The XYZ program provides comprehensive information and direct services to sexual assault and domestic violence victims. It is estimated that during July 1, 2017 and June 30, 2018 (FY 2018), 170 victims of domestic violence and 100 victims of sexual assault will receive direct services through this program.</t>
  </si>
  <si>
    <t>Unit Price                      Total Cost</t>
  </si>
  <si>
    <r>
      <t xml:space="preserve">Non-Grant Funds Budgeted for </t>
    </r>
    <r>
      <rPr>
        <b/>
        <u/>
        <sz val="10"/>
        <color indexed="9"/>
        <rFont val="Arial"/>
        <family val="2"/>
      </rPr>
      <t xml:space="preserve">Current </t>
    </r>
    <r>
      <rPr>
        <sz val="10"/>
        <color indexed="9"/>
        <rFont val="Arial"/>
        <family val="2"/>
      </rPr>
      <t>FY</t>
    </r>
  </si>
  <si>
    <t>Organization Mailing Address</t>
  </si>
  <si>
    <t>Agency Service Area:</t>
  </si>
  <si>
    <t>Tot.# Victims served 7/1/16 - 3/31/17</t>
  </si>
  <si>
    <t>Grand Total Federal Funds May Not Exceed 80%. State Funds May Not Exceed 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</si>
</sst>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0"/>
  </numFmts>
  <fonts count="35"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i/>
      <sz val="8"/>
      <name val="Arial"/>
      <family val="2"/>
    </font>
    <font>
      <b/>
      <sz val="16"/>
      <name val="Arial"/>
      <family val="2"/>
    </font>
    <font>
      <sz val="16"/>
      <name val="Arial"/>
      <family val="2"/>
    </font>
    <font>
      <b/>
      <sz val="18"/>
      <name val="Arial"/>
      <family val="2"/>
    </font>
    <font>
      <sz val="18"/>
      <name val="Arial"/>
      <family val="2"/>
    </font>
    <font>
      <b/>
      <i/>
      <u/>
      <sz val="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
      <b/>
      <i/>
      <sz val="10"/>
      <name val="Arial"/>
      <family val="2"/>
    </font>
    <font>
      <b/>
      <i/>
      <u/>
      <sz val="10"/>
      <name val="Arial"/>
      <family val="2"/>
    </font>
    <font>
      <b/>
      <u/>
      <sz val="10"/>
      <color indexed="9"/>
      <name val="Arial"/>
      <family val="2"/>
    </font>
  </fonts>
  <fills count="10">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s>
  <borders count="5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bottom/>
      <diagonal/>
    </border>
    <border>
      <left style="thick">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s>
  <cellStyleXfs count="1">
    <xf numFmtId="0" fontId="0" fillId="0" borderId="0"/>
  </cellStyleXfs>
  <cellXfs count="353">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3" fillId="0" borderId="9" xfId="0" applyFont="1" applyBorder="1" applyAlignment="1">
      <alignment horizontal="center"/>
    </xf>
    <xf numFmtId="0" fontId="3" fillId="0" borderId="7" xfId="0" applyFont="1" applyBorder="1" applyAlignment="1">
      <alignment horizontal="center"/>
    </xf>
    <xf numFmtId="0" fontId="3" fillId="0" borderId="10" xfId="0" applyFont="1" applyBorder="1"/>
    <xf numFmtId="0" fontId="6" fillId="0" borderId="9" xfId="0" applyFont="1" applyBorder="1" applyAlignment="1">
      <alignment horizontal="center"/>
    </xf>
    <xf numFmtId="0" fontId="6" fillId="0" borderId="11" xfId="0" applyFont="1" applyBorder="1" applyAlignment="1">
      <alignment wrapText="1"/>
    </xf>
    <xf numFmtId="0" fontId="1" fillId="0" borderId="9" xfId="0" applyFont="1" applyBorder="1"/>
    <xf numFmtId="0" fontId="6" fillId="0" borderId="9" xfId="0" applyFont="1" applyBorder="1"/>
    <xf numFmtId="0" fontId="0" fillId="0" borderId="6" xfId="0" applyBorder="1" applyAlignment="1"/>
    <xf numFmtId="0" fontId="15" fillId="0" borderId="0" xfId="0" applyFont="1"/>
    <xf numFmtId="0" fontId="16" fillId="0" borderId="0" xfId="0" applyFont="1"/>
    <xf numFmtId="0" fontId="16"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1" xfId="0" applyNumberFormat="1" applyFont="1" applyBorder="1"/>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0" fillId="0" borderId="14" xfId="0" applyNumberFormat="1" applyBorder="1" applyProtection="1"/>
    <xf numFmtId="164" fontId="0" fillId="0" borderId="15" xfId="0" applyNumberFormat="1" applyBorder="1" applyProtection="1"/>
    <xf numFmtId="164" fontId="0" fillId="0" borderId="16" xfId="0" applyNumberFormat="1" applyBorder="1" applyProtection="1"/>
    <xf numFmtId="0" fontId="0" fillId="0" borderId="0" xfId="0" applyBorder="1" applyProtection="1">
      <protection locked="0"/>
    </xf>
    <xf numFmtId="0" fontId="0" fillId="0" borderId="17" xfId="0" applyBorder="1" applyProtection="1">
      <protection locked="0"/>
    </xf>
    <xf numFmtId="0" fontId="7" fillId="0" borderId="18" xfId="0" applyFont="1" applyBorder="1" applyProtection="1">
      <protection locked="0"/>
    </xf>
    <xf numFmtId="0" fontId="0" fillId="0" borderId="19" xfId="0" applyBorder="1" applyProtection="1">
      <protection locked="0"/>
    </xf>
    <xf numFmtId="165" fontId="2" fillId="0" borderId="10" xfId="0" applyNumberFormat="1" applyFont="1" applyBorder="1" applyProtection="1">
      <protection locked="0"/>
    </xf>
    <xf numFmtId="0" fontId="0" fillId="0" borderId="0" xfId="0" applyProtection="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165" fontId="2" fillId="0" borderId="10" xfId="0" applyNumberFormat="1" applyFont="1" applyBorder="1" applyProtection="1"/>
    <xf numFmtId="164" fontId="7" fillId="0" borderId="11" xfId="0" applyNumberFormat="1" applyFont="1" applyBorder="1" applyProtection="1"/>
    <xf numFmtId="164" fontId="2" fillId="0" borderId="3" xfId="0" applyNumberFormat="1" applyFont="1" applyBorder="1" applyProtection="1"/>
    <xf numFmtId="164" fontId="2" fillId="0" borderId="20" xfId="0" applyNumberFormat="1" applyFont="1" applyBorder="1" applyProtection="1"/>
    <xf numFmtId="164" fontId="0" fillId="0" borderId="9" xfId="0" applyNumberFormat="1" applyBorder="1" applyProtection="1"/>
    <xf numFmtId="164" fontId="0" fillId="0" borderId="10" xfId="0" applyNumberFormat="1" applyBorder="1" applyProtection="1"/>
    <xf numFmtId="164" fontId="0" fillId="0" borderId="21" xfId="0" applyNumberFormat="1" applyBorder="1" applyProtection="1"/>
    <xf numFmtId="164" fontId="0" fillId="0" borderId="22" xfId="0" applyNumberFormat="1" applyBorder="1" applyProtection="1"/>
    <xf numFmtId="0" fontId="0" fillId="0" borderId="23" xfId="0" applyBorder="1" applyProtection="1"/>
    <xf numFmtId="0" fontId="0" fillId="0" borderId="24" xfId="0" applyBorder="1" applyProtection="1"/>
    <xf numFmtId="0" fontId="0" fillId="0" borderId="25" xfId="0" applyBorder="1" applyProtection="1"/>
    <xf numFmtId="164" fontId="0" fillId="0" borderId="0" xfId="0" applyNumberFormat="1" applyBorder="1" applyProtection="1"/>
    <xf numFmtId="164" fontId="2" fillId="0" borderId="26" xfId="0" applyNumberFormat="1" applyFont="1" applyBorder="1" applyProtection="1"/>
    <xf numFmtId="164" fontId="2" fillId="0" borderId="27" xfId="0" applyNumberFormat="1" applyFont="1" applyBorder="1" applyProtection="1"/>
    <xf numFmtId="164" fontId="2" fillId="0" borderId="28" xfId="0" applyNumberFormat="1" applyFont="1" applyBorder="1" applyProtection="1"/>
    <xf numFmtId="164" fontId="2" fillId="0" borderId="6" xfId="0" applyNumberFormat="1" applyFont="1" applyBorder="1" applyProtection="1"/>
    <xf numFmtId="164" fontId="2" fillId="0" borderId="2" xfId="0" applyNumberFormat="1" applyFont="1" applyBorder="1" applyProtection="1"/>
    <xf numFmtId="0" fontId="0" fillId="0" borderId="17" xfId="0" applyBorder="1" applyProtection="1"/>
    <xf numFmtId="0" fontId="0" fillId="0" borderId="29" xfId="0" applyBorder="1" applyProtection="1"/>
    <xf numFmtId="0" fontId="0" fillId="0" borderId="30" xfId="0" applyBorder="1" applyProtection="1"/>
    <xf numFmtId="0" fontId="7" fillId="0" borderId="18" xfId="0" applyFont="1" applyBorder="1" applyProtection="1"/>
    <xf numFmtId="0" fontId="7" fillId="0" borderId="3" xfId="0" applyFont="1" applyBorder="1" applyProtection="1"/>
    <xf numFmtId="0" fontId="7" fillId="0" borderId="20" xfId="0" applyFont="1" applyBorder="1" applyProtection="1"/>
    <xf numFmtId="0" fontId="0" fillId="0" borderId="19" xfId="0" applyBorder="1" applyProtection="1"/>
    <xf numFmtId="164" fontId="7" fillId="0" borderId="30" xfId="0" applyNumberFormat="1" applyFont="1" applyBorder="1" applyProtection="1"/>
    <xf numFmtId="164" fontId="0" fillId="0" borderId="31" xfId="0" applyNumberFormat="1" applyBorder="1" applyProtection="1"/>
    <xf numFmtId="0" fontId="0" fillId="0" borderId="0" xfId="0" applyProtection="1"/>
    <xf numFmtId="0" fontId="1" fillId="0" borderId="7" xfId="0" applyFont="1" applyBorder="1" applyAlignment="1" applyProtection="1">
      <protection locked="0"/>
    </xf>
    <xf numFmtId="0" fontId="14" fillId="0" borderId="5" xfId="0" applyFont="1" applyBorder="1" applyProtection="1">
      <protection locked="0"/>
    </xf>
    <xf numFmtId="0" fontId="1" fillId="0" borderId="5" xfId="0" applyFont="1" applyBorder="1" applyAlignment="1" applyProtection="1"/>
    <xf numFmtId="0" fontId="4" fillId="2" borderId="32" xfId="0" applyFont="1" applyFill="1" applyBorder="1" applyAlignment="1">
      <alignment horizontal="right"/>
    </xf>
    <xf numFmtId="0" fontId="4" fillId="2" borderId="0" xfId="0" applyFont="1" applyFill="1" applyBorder="1" applyAlignment="1">
      <alignment horizontal="right"/>
    </xf>
    <xf numFmtId="0" fontId="4" fillId="2" borderId="33" xfId="0" applyFont="1" applyFill="1" applyBorder="1" applyAlignment="1">
      <alignment horizontal="right"/>
    </xf>
    <xf numFmtId="0" fontId="19" fillId="0" borderId="0" xfId="0" applyFont="1" applyProtection="1">
      <protection locked="0"/>
    </xf>
    <xf numFmtId="165" fontId="20" fillId="0" borderId="0" xfId="0" applyNumberFormat="1" applyFont="1" applyProtection="1"/>
    <xf numFmtId="0" fontId="20" fillId="0" borderId="0" xfId="0" applyFont="1" applyProtection="1">
      <protection locked="0"/>
    </xf>
    <xf numFmtId="165" fontId="20" fillId="0" borderId="0" xfId="0" applyNumberFormat="1" applyFont="1" applyProtection="1">
      <protection locked="0"/>
    </xf>
    <xf numFmtId="0" fontId="20" fillId="0" borderId="0" xfId="0" applyFont="1" applyAlignment="1" applyProtection="1">
      <alignment wrapText="1"/>
      <protection locked="0"/>
    </xf>
    <xf numFmtId="2" fontId="20" fillId="0" borderId="0" xfId="0" applyNumberFormat="1" applyFont="1" applyAlignment="1" applyProtection="1">
      <alignment wrapText="1"/>
      <protection locked="0"/>
    </xf>
    <xf numFmtId="2" fontId="20" fillId="0" borderId="0" xfId="0" applyNumberFormat="1"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9" fillId="0" borderId="0" xfId="0" applyFont="1" applyAlignment="1" applyProtection="1">
      <alignment wrapText="1"/>
      <protection locked="0"/>
    </xf>
    <xf numFmtId="9" fontId="19" fillId="0" borderId="0" xfId="0" applyNumberFormat="1" applyFont="1" applyAlignment="1" applyProtection="1">
      <alignment wrapText="1"/>
      <protection locked="0"/>
    </xf>
    <xf numFmtId="0" fontId="0" fillId="3" borderId="0" xfId="0" applyFill="1" applyAlignment="1">
      <alignment readingOrder="1"/>
    </xf>
    <xf numFmtId="0" fontId="22" fillId="0" borderId="0" xfId="0" applyFont="1"/>
    <xf numFmtId="0" fontId="22" fillId="0" borderId="0" xfId="0" applyFont="1" applyAlignment="1">
      <alignment readingOrder="1"/>
    </xf>
    <xf numFmtId="0" fontId="1" fillId="0" borderId="0" xfId="0" applyFont="1" applyAlignment="1">
      <alignment readingOrder="1"/>
    </xf>
    <xf numFmtId="0" fontId="0" fillId="0" borderId="0" xfId="0" applyAlignment="1"/>
    <xf numFmtId="0" fontId="1" fillId="0" borderId="32" xfId="0" applyFont="1" applyBorder="1"/>
    <xf numFmtId="49" fontId="1" fillId="0" borderId="32" xfId="0" applyNumberFormat="1" applyFont="1" applyBorder="1"/>
    <xf numFmtId="0" fontId="23" fillId="3" borderId="0" xfId="0" applyFont="1" applyFill="1" applyAlignment="1">
      <alignment readingOrder="1"/>
    </xf>
    <xf numFmtId="0" fontId="20" fillId="0" borderId="0" xfId="0" applyFont="1" applyAlignment="1">
      <alignment readingOrder="1"/>
    </xf>
    <xf numFmtId="164" fontId="0" fillId="0" borderId="0" xfId="0" applyNumberFormat="1"/>
    <xf numFmtId="0" fontId="20" fillId="0" borderId="0" xfId="0" applyFont="1" applyAlignment="1">
      <alignment vertical="top" wrapText="1" readingOrder="1"/>
    </xf>
    <xf numFmtId="0" fontId="19"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1" fillId="0" borderId="0" xfId="0" applyFont="1" applyAlignment="1" applyProtection="1">
      <alignment wrapText="1"/>
      <protection locked="0"/>
    </xf>
    <xf numFmtId="0" fontId="0" fillId="0" borderId="0" xfId="0" applyNumberFormat="1"/>
    <xf numFmtId="3" fontId="0" fillId="0" borderId="0" xfId="0" applyNumberFormat="1"/>
    <xf numFmtId="0" fontId="19" fillId="0" borderId="0" xfId="0" applyFont="1" applyAlignment="1">
      <alignment horizontal="justify"/>
    </xf>
    <xf numFmtId="0" fontId="19" fillId="0" borderId="0" xfId="0" applyFont="1" applyAlignment="1">
      <alignment horizontal="justify" vertical="top"/>
    </xf>
    <xf numFmtId="0" fontId="20" fillId="0" borderId="0" xfId="0" applyNumberFormat="1" applyFont="1" applyAlignment="1">
      <alignment vertical="top" wrapText="1"/>
    </xf>
    <xf numFmtId="0" fontId="20" fillId="0" borderId="0" xfId="0" applyNumberFormat="1" applyFont="1" applyAlignment="1">
      <alignment horizontal="justify" vertical="top" wrapText="1"/>
    </xf>
    <xf numFmtId="0" fontId="19" fillId="4" borderId="0" xfId="0" applyNumberFormat="1" applyFont="1" applyFill="1" applyAlignment="1" applyProtection="1">
      <alignment vertical="top" wrapText="1"/>
      <protection locked="0"/>
    </xf>
    <xf numFmtId="0" fontId="19" fillId="3" borderId="0" xfId="0" applyNumberFormat="1" applyFont="1" applyFill="1" applyAlignment="1" applyProtection="1">
      <alignment vertical="top" wrapText="1"/>
      <protection locked="0"/>
    </xf>
    <xf numFmtId="0" fontId="20" fillId="3" borderId="0" xfId="0" applyFont="1" applyFill="1" applyProtection="1">
      <protection locked="0"/>
    </xf>
    <xf numFmtId="0" fontId="19" fillId="3" borderId="0" xfId="0" applyFont="1" applyFill="1" applyAlignment="1" applyProtection="1">
      <alignment vertical="top" wrapText="1"/>
      <protection locked="0"/>
    </xf>
    <xf numFmtId="0" fontId="20" fillId="3" borderId="0" xfId="0" applyFont="1" applyFill="1" applyAlignment="1">
      <alignment vertical="top" wrapText="1" readingOrder="1"/>
    </xf>
    <xf numFmtId="0" fontId="19" fillId="0" borderId="0" xfId="0" applyFont="1" applyAlignment="1" applyProtection="1">
      <alignment vertical="top"/>
      <protection locked="0"/>
    </xf>
    <xf numFmtId="165" fontId="20" fillId="0" borderId="0" xfId="0" applyNumberFormat="1" applyFont="1" applyAlignment="1" applyProtection="1">
      <alignment vertical="top"/>
    </xf>
    <xf numFmtId="0" fontId="20" fillId="3" borderId="0" xfId="0" applyNumberFormat="1" applyFont="1" applyFill="1" applyAlignment="1" applyProtection="1">
      <alignment vertical="top" wrapText="1"/>
      <protection locked="0"/>
    </xf>
    <xf numFmtId="0" fontId="25" fillId="0" borderId="0" xfId="0" applyFont="1"/>
    <xf numFmtId="0" fontId="21" fillId="0" borderId="0" xfId="0" applyNumberFormat="1" applyFont="1" applyAlignment="1">
      <alignment wrapText="1"/>
    </xf>
    <xf numFmtId="0" fontId="26" fillId="0" borderId="0" xfId="0" applyFont="1" applyAlignment="1">
      <alignment horizontal="center"/>
    </xf>
    <xf numFmtId="165" fontId="19" fillId="0" borderId="0" xfId="0" applyNumberFormat="1" applyFont="1" applyProtection="1"/>
    <xf numFmtId="0" fontId="20" fillId="0" borderId="0" xfId="0" applyNumberFormat="1" applyFont="1" applyAlignment="1">
      <alignment horizontal="justify" vertical="top"/>
    </xf>
    <xf numFmtId="0" fontId="20" fillId="0" borderId="0" xfId="0" applyNumberFormat="1" applyFont="1" applyAlignment="1">
      <alignment vertical="top" wrapText="1" readingOrder="1"/>
    </xf>
    <xf numFmtId="0" fontId="22"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1" xfId="0" applyFont="1" applyFill="1" applyBorder="1" applyProtection="1">
      <protection locked="0"/>
    </xf>
    <xf numFmtId="164" fontId="7" fillId="6" borderId="34" xfId="0" applyNumberFormat="1" applyFont="1" applyFill="1" applyBorder="1" applyAlignment="1" applyProtection="1">
      <alignment horizontal="left"/>
      <protection locked="0"/>
    </xf>
    <xf numFmtId="0" fontId="7" fillId="6" borderId="4" xfId="0" applyFont="1" applyFill="1" applyBorder="1" applyProtection="1">
      <protection locked="0"/>
    </xf>
    <xf numFmtId="166" fontId="7" fillId="6" borderId="5" xfId="0" applyNumberFormat="1" applyFont="1" applyFill="1" applyBorder="1" applyAlignment="1" applyProtection="1">
      <protection locked="0"/>
    </xf>
    <xf numFmtId="49" fontId="7" fillId="6" borderId="5" xfId="0" applyNumberFormat="1" applyFont="1" applyFill="1" applyBorder="1" applyAlignment="1" applyProtection="1">
      <protection locked="0"/>
    </xf>
    <xf numFmtId="3" fontId="7" fillId="6" borderId="5" xfId="0" applyNumberFormat="1" applyFont="1" applyFill="1" applyBorder="1" applyAlignment="1" applyProtection="1">
      <protection locked="0"/>
    </xf>
    <xf numFmtId="164" fontId="2" fillId="5" borderId="10" xfId="0" applyNumberFormat="1" applyFont="1" applyFill="1" applyBorder="1" applyProtection="1">
      <protection locked="0"/>
    </xf>
    <xf numFmtId="165" fontId="2" fillId="7" borderId="10" xfId="0" applyNumberFormat="1" applyFont="1" applyFill="1" applyBorder="1" applyProtection="1">
      <protection locked="0"/>
    </xf>
    <xf numFmtId="0" fontId="20" fillId="4" borderId="0" xfId="0" applyFont="1" applyFill="1" applyAlignment="1">
      <alignment vertical="top" wrapText="1"/>
    </xf>
    <xf numFmtId="165" fontId="20" fillId="0" borderId="0" xfId="0" applyNumberFormat="1" applyFont="1" applyAlignment="1" applyProtection="1">
      <alignment vertical="center"/>
    </xf>
    <xf numFmtId="49" fontId="13" fillId="4" borderId="0" xfId="0" applyNumberFormat="1" applyFont="1" applyFill="1" applyAlignment="1" applyProtection="1">
      <alignment readingOrder="1"/>
      <protection locked="0"/>
    </xf>
    <xf numFmtId="0" fontId="20"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20" fillId="0" borderId="0" xfId="0" applyFont="1" applyProtection="1"/>
    <xf numFmtId="0" fontId="19"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wrapText="1"/>
      <protection locked="0"/>
    </xf>
    <xf numFmtId="0" fontId="2" fillId="0" borderId="5"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20" fillId="0" borderId="0" xfId="0" applyFont="1" applyAlignment="1">
      <alignment wrapText="1"/>
    </xf>
    <xf numFmtId="0" fontId="20" fillId="0" borderId="0" xfId="0" applyFont="1" applyAlignment="1"/>
    <xf numFmtId="0" fontId="2" fillId="0" borderId="0" xfId="0" applyFont="1" applyAlignment="1"/>
    <xf numFmtId="0" fontId="25" fillId="0" borderId="0" xfId="0" applyFont="1" applyAlignment="1"/>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justify"/>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37" xfId="0" applyFont="1" applyBorder="1" applyAlignment="1">
      <alignment vertical="top" wrapText="1"/>
    </xf>
    <xf numFmtId="0" fontId="21" fillId="0" borderId="38" xfId="0" applyFont="1" applyBorder="1" applyAlignment="1">
      <alignment vertical="top" wrapText="1"/>
    </xf>
    <xf numFmtId="0" fontId="2" fillId="0" borderId="6" xfId="0" applyFont="1" applyBorder="1" applyProtection="1">
      <protection locked="0"/>
    </xf>
    <xf numFmtId="0" fontId="1" fillId="0" borderId="13" xfId="0" applyFont="1" applyBorder="1" applyAlignment="1">
      <alignment wrapText="1"/>
    </xf>
    <xf numFmtId="0" fontId="4" fillId="2" borderId="15" xfId="0" applyFont="1" applyFill="1" applyBorder="1" applyAlignment="1">
      <alignment horizontal="right"/>
    </xf>
    <xf numFmtId="0" fontId="6" fillId="0" borderId="3" xfId="0" applyFont="1" applyBorder="1" applyAlignment="1"/>
    <xf numFmtId="0" fontId="1" fillId="0" borderId="3" xfId="0" applyFont="1" applyBorder="1" applyAlignment="1"/>
    <xf numFmtId="0" fontId="1" fillId="0" borderId="13" xfId="0" applyFont="1" applyBorder="1" applyAlignment="1"/>
    <xf numFmtId="164" fontId="4" fillId="2" borderId="15" xfId="0" applyNumberFormat="1" applyFont="1" applyFill="1" applyBorder="1" applyAlignment="1">
      <alignment horizontal="right"/>
    </xf>
    <xf numFmtId="164" fontId="7" fillId="6" borderId="5" xfId="0" applyNumberFormat="1" applyFont="1" applyFill="1" applyBorder="1" applyAlignment="1" applyProtection="1">
      <protection locked="0"/>
    </xf>
    <xf numFmtId="0" fontId="12" fillId="0" borderId="3" xfId="0" applyFont="1" applyBorder="1" applyAlignment="1">
      <alignment wrapText="1"/>
    </xf>
    <xf numFmtId="0" fontId="1" fillId="0" borderId="29" xfId="0" applyFont="1" applyBorder="1" applyAlignment="1"/>
    <xf numFmtId="0" fontId="0" fillId="4" borderId="11" xfId="0" applyFill="1" applyBorder="1" applyAlignment="1"/>
    <xf numFmtId="0" fontId="20" fillId="4" borderId="0" xfId="0" applyFont="1" applyFill="1" applyAlignment="1" applyProtection="1">
      <alignment readingOrder="1"/>
      <protection locked="0"/>
    </xf>
    <xf numFmtId="0" fontId="7" fillId="4" borderId="15"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6" xfId="0" applyNumberFormat="1" applyFont="1" applyBorder="1"/>
    <xf numFmtId="9" fontId="0" fillId="0" borderId="0" xfId="0" applyNumberFormat="1"/>
    <xf numFmtId="9" fontId="0" fillId="0" borderId="0" xfId="0" applyNumberFormat="1" applyFill="1" applyBorder="1"/>
    <xf numFmtId="0" fontId="6" fillId="0" borderId="5" xfId="0" applyFont="1" applyBorder="1" applyAlignment="1">
      <alignment wrapText="1"/>
    </xf>
    <xf numFmtId="0" fontId="7" fillId="6" borderId="5" xfId="0" applyFont="1" applyFill="1" applyBorder="1" applyProtection="1">
      <protection locked="0"/>
    </xf>
    <xf numFmtId="0" fontId="6" fillId="0" borderId="0" xfId="0" applyFont="1" applyBorder="1" applyAlignment="1"/>
    <xf numFmtId="164" fontId="7" fillId="0" borderId="3" xfId="0" applyNumberFormat="1" applyFont="1" applyBorder="1" applyProtection="1"/>
    <xf numFmtId="0" fontId="7" fillId="6" borderId="18" xfId="0" applyFont="1" applyFill="1" applyBorder="1" applyProtection="1">
      <protection locked="0"/>
    </xf>
    <xf numFmtId="164" fontId="7" fillId="3" borderId="0" xfId="0" applyNumberFormat="1" applyFont="1" applyFill="1" applyBorder="1" applyProtection="1"/>
    <xf numFmtId="0" fontId="7" fillId="3" borderId="18" xfId="0" applyFont="1" applyFill="1" applyBorder="1" applyProtection="1">
      <protection locked="0"/>
    </xf>
    <xf numFmtId="0" fontId="7" fillId="6" borderId="6" xfId="0" applyFont="1" applyFill="1" applyBorder="1" applyProtection="1">
      <protection locked="0"/>
    </xf>
    <xf numFmtId="0" fontId="7" fillId="3" borderId="0" xfId="0" applyFont="1" applyFill="1" applyBorder="1" applyProtection="1">
      <protection locked="0"/>
    </xf>
    <xf numFmtId="0" fontId="1" fillId="0" borderId="0" xfId="0" applyFont="1" applyBorder="1" applyAlignment="1">
      <alignment vertical="top"/>
    </xf>
    <xf numFmtId="164" fontId="7" fillId="6" borderId="3" xfId="0" applyNumberFormat="1" applyFont="1" applyFill="1" applyBorder="1" applyAlignment="1" applyProtection="1">
      <alignment horizontal="left"/>
      <protection locked="0"/>
    </xf>
    <xf numFmtId="164" fontId="7" fillId="0" borderId="5" xfId="0" applyNumberFormat="1" applyFont="1" applyBorder="1"/>
    <xf numFmtId="164" fontId="7" fillId="0" borderId="0" xfId="0" applyNumberFormat="1" applyFont="1" applyBorder="1"/>
    <xf numFmtId="0" fontId="1" fillId="0" borderId="0" xfId="0" applyFont="1" applyBorder="1" applyAlignment="1"/>
    <xf numFmtId="164" fontId="0" fillId="6" borderId="5" xfId="0" applyNumberFormat="1" applyFill="1" applyBorder="1" applyProtection="1">
      <protection locked="0"/>
    </xf>
    <xf numFmtId="0" fontId="10" fillId="2" borderId="0" xfId="0" applyFont="1" applyFill="1" applyBorder="1" applyAlignment="1"/>
    <xf numFmtId="0" fontId="4" fillId="0" borderId="53" xfId="0" applyFont="1" applyBorder="1" applyAlignment="1">
      <alignment horizontal="right"/>
    </xf>
    <xf numFmtId="0" fontId="1" fillId="0" borderId="0" xfId="0" applyFont="1" applyFill="1" applyBorder="1"/>
    <xf numFmtId="166" fontId="0" fillId="0" borderId="0" xfId="0" applyNumberFormat="1" applyBorder="1"/>
    <xf numFmtId="0" fontId="0" fillId="0" borderId="3" xfId="0" applyBorder="1" applyProtection="1"/>
    <xf numFmtId="0" fontId="4" fillId="2" borderId="0" xfId="0" applyFont="1" applyFill="1" applyBorder="1" applyAlignment="1">
      <alignment vertical="center" wrapText="1"/>
    </xf>
    <xf numFmtId="0" fontId="3" fillId="0" borderId="5" xfId="0" applyFont="1" applyBorder="1" applyAlignment="1">
      <alignment horizontal="center" wrapText="1"/>
    </xf>
    <xf numFmtId="165" fontId="2" fillId="6" borderId="11" xfId="0" applyNumberFormat="1" applyFont="1" applyFill="1" applyBorder="1" applyProtection="1">
      <protection locked="0"/>
    </xf>
    <xf numFmtId="164" fontId="7" fillId="6" borderId="8" xfId="0" applyNumberFormat="1" applyFont="1" applyFill="1" applyBorder="1" applyProtection="1">
      <protection locked="0"/>
    </xf>
    <xf numFmtId="0" fontId="0" fillId="0" borderId="0" xfId="0" applyAlignment="1"/>
    <xf numFmtId="164" fontId="7" fillId="4" borderId="50"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164" fontId="7" fillId="0" borderId="0" xfId="0" applyNumberFormat="1" applyFont="1" applyBorder="1" applyProtection="1"/>
    <xf numFmtId="164" fontId="0" fillId="0" borderId="0" xfId="0" applyNumberFormat="1" applyProtection="1">
      <protection locked="0"/>
    </xf>
    <xf numFmtId="165" fontId="0" fillId="0" borderId="0" xfId="0" applyNumberFormat="1"/>
    <xf numFmtId="0" fontId="2" fillId="0" borderId="0" xfId="0" applyFont="1" applyFill="1" applyBorder="1"/>
    <xf numFmtId="164" fontId="1" fillId="0" borderId="0" xfId="0" applyNumberFormat="1" applyFont="1"/>
    <xf numFmtId="165" fontId="1" fillId="0" borderId="6" xfId="0" applyNumberFormat="1" applyFont="1" applyBorder="1" applyProtection="1"/>
    <xf numFmtId="165" fontId="13" fillId="0" borderId="6" xfId="0" applyNumberFormat="1" applyFont="1" applyBorder="1" applyProtection="1"/>
    <xf numFmtId="1" fontId="0" fillId="0" borderId="0" xfId="0" applyNumberFormat="1"/>
    <xf numFmtId="164" fontId="19" fillId="0" borderId="17" xfId="0" applyNumberFormat="1" applyFont="1" applyBorder="1" applyProtection="1"/>
    <xf numFmtId="164" fontId="19" fillId="0" borderId="30" xfId="0" applyNumberFormat="1" applyFont="1" applyBorder="1" applyProtection="1"/>
    <xf numFmtId="9" fontId="19" fillId="0" borderId="0" xfId="0" applyNumberFormat="1" applyFont="1"/>
    <xf numFmtId="3" fontId="2" fillId="0" borderId="0" xfId="0" applyNumberFormat="1" applyFont="1"/>
    <xf numFmtId="0" fontId="1" fillId="0" borderId="0" xfId="0" applyFont="1" applyAlignment="1">
      <alignment wrapText="1"/>
    </xf>
    <xf numFmtId="166" fontId="7" fillId="3" borderId="5" xfId="0" applyNumberFormat="1" applyFont="1" applyFill="1" applyBorder="1" applyAlignment="1" applyProtection="1"/>
    <xf numFmtId="0" fontId="6" fillId="0" borderId="0" xfId="0" applyFont="1" applyBorder="1"/>
    <xf numFmtId="164" fontId="2" fillId="3" borderId="10" xfId="0" applyNumberFormat="1" applyFont="1" applyFill="1" applyBorder="1" applyProtection="1"/>
    <xf numFmtId="0" fontId="0" fillId="0" borderId="2" xfId="0" applyBorder="1" applyProtection="1"/>
    <xf numFmtId="0" fontId="0" fillId="0" borderId="0" xfId="0" applyAlignment="1"/>
    <xf numFmtId="0" fontId="13" fillId="0" borderId="7"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0" fillId="0" borderId="40" xfId="0" applyBorder="1" applyAlignment="1"/>
    <xf numFmtId="0" fontId="0" fillId="0" borderId="3" xfId="0" applyBorder="1" applyAlignment="1"/>
    <xf numFmtId="0" fontId="0" fillId="0" borderId="18" xfId="0" applyBorder="1" applyAlignment="1"/>
    <xf numFmtId="0" fontId="1" fillId="0" borderId="40" xfId="0" applyFont="1" applyBorder="1" applyAlignment="1"/>
    <xf numFmtId="0" fontId="1" fillId="0" borderId="2" xfId="0" applyFont="1" applyBorder="1" applyAlignment="1"/>
    <xf numFmtId="0" fontId="5" fillId="2" borderId="0" xfId="0" applyFont="1" applyFill="1" applyAlignment="1">
      <alignment horizontal="center" vertical="top"/>
    </xf>
    <xf numFmtId="0" fontId="0" fillId="0" borderId="0" xfId="0" applyAlignment="1">
      <alignment horizontal="center"/>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2" fillId="0" borderId="7" xfId="0" applyFont="1" applyBorder="1" applyAlignment="1" applyProtection="1">
      <alignment horizontal="left"/>
      <protection locked="0"/>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0" fillId="0" borderId="5" xfId="0" applyBorder="1" applyAlignment="1" applyProtection="1">
      <alignment horizontal="left"/>
      <protection locked="0"/>
    </xf>
    <xf numFmtId="0" fontId="5" fillId="2" borderId="41" xfId="0" applyFont="1" applyFill="1" applyBorder="1" applyAlignment="1"/>
    <xf numFmtId="0" fontId="5" fillId="2" borderId="15" xfId="0" applyFont="1" applyFill="1" applyBorder="1" applyAlignment="1"/>
    <xf numFmtId="0" fontId="5" fillId="2" borderId="42" xfId="0" applyFont="1" applyFill="1" applyBorder="1" applyAlignment="1"/>
    <xf numFmtId="0" fontId="2" fillId="0" borderId="1"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6"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5" xfId="0"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49" fontId="2" fillId="0" borderId="39" xfId="0" applyNumberFormat="1" applyFont="1" applyBorder="1" applyAlignment="1" applyProtection="1">
      <alignment wrapText="1"/>
      <protection locked="0"/>
    </xf>
    <xf numFmtId="49" fontId="0" fillId="0" borderId="18" xfId="0" applyNumberFormat="1" applyBorder="1" applyAlignment="1" applyProtection="1">
      <alignment wrapText="1"/>
      <protection locked="0"/>
    </xf>
    <xf numFmtId="0" fontId="2" fillId="0" borderId="7" xfId="0" applyNumberFormat="1" applyFont="1" applyBorder="1" applyAlignment="1" applyProtection="1">
      <alignment horizontal="left" vertical="top" wrapText="1"/>
      <protection locked="0"/>
    </xf>
    <xf numFmtId="0" fontId="0" fillId="0" borderId="5" xfId="0" applyNumberFormat="1" applyBorder="1" applyAlignment="1">
      <alignment horizontal="left" vertical="top" wrapText="1"/>
    </xf>
    <xf numFmtId="0" fontId="0" fillId="0" borderId="6" xfId="0" applyNumberFormat="1" applyBorder="1" applyAlignment="1">
      <alignment horizontal="left" vertical="top" wrapText="1"/>
    </xf>
    <xf numFmtId="0" fontId="2" fillId="0" borderId="40" xfId="0"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5" xfId="0" applyBorder="1" applyAlignment="1" applyProtection="1">
      <protection locked="0"/>
    </xf>
    <xf numFmtId="49" fontId="30" fillId="3" borderId="0" xfId="0" applyNumberFormat="1" applyFont="1" applyFill="1" applyAlignment="1">
      <alignment readingOrder="1"/>
    </xf>
    <xf numFmtId="0" fontId="20" fillId="4" borderId="0" xfId="0" applyFont="1" applyFill="1" applyAlignment="1" applyProtection="1">
      <alignment readingOrder="1"/>
      <protection locked="0"/>
    </xf>
    <xf numFmtId="0" fontId="20" fillId="4" borderId="0" xfId="0" applyNumberFormat="1" applyFont="1" applyFill="1" applyAlignment="1" applyProtection="1">
      <alignment readingOrder="1"/>
      <protection locked="0"/>
    </xf>
    <xf numFmtId="0" fontId="0" fillId="0" borderId="43" xfId="0" applyBorder="1" applyAlignment="1" applyProtection="1">
      <protection locked="0"/>
    </xf>
    <xf numFmtId="0" fontId="0" fillId="0" borderId="29" xfId="0" applyBorder="1" applyAlignment="1" applyProtection="1">
      <protection locked="0"/>
    </xf>
    <xf numFmtId="164" fontId="7" fillId="4" borderId="50"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0" fillId="4" borderId="50" xfId="0" applyFill="1" applyBorder="1" applyAlignment="1" applyProtection="1">
      <alignment wrapText="1"/>
      <protection locked="0"/>
    </xf>
    <xf numFmtId="0" fontId="0" fillId="4" borderId="5" xfId="0" applyFill="1" applyBorder="1" applyAlignment="1"/>
    <xf numFmtId="0" fontId="0" fillId="4" borderId="11" xfId="0" applyFill="1" applyBorder="1" applyAlignment="1"/>
    <xf numFmtId="0" fontId="4" fillId="2" borderId="51" xfId="0" applyFont="1" applyFill="1" applyBorder="1" applyAlignment="1">
      <alignment horizontal="right"/>
    </xf>
    <xf numFmtId="0" fontId="4" fillId="0" borderId="27" xfId="0" applyFont="1" applyBorder="1" applyAlignment="1">
      <alignment horizontal="right"/>
    </xf>
    <xf numFmtId="0" fontId="4" fillId="0" borderId="52" xfId="0" applyFont="1" applyBorder="1" applyAlignment="1">
      <alignment horizontal="right"/>
    </xf>
    <xf numFmtId="0" fontId="2" fillId="4" borderId="50" xfId="0" applyFont="1" applyFill="1" applyBorder="1" applyAlignment="1" applyProtection="1">
      <alignment wrapText="1"/>
      <protection locked="0"/>
    </xf>
    <xf numFmtId="0" fontId="12" fillId="0" borderId="39" xfId="0" applyFont="1" applyBorder="1" applyAlignment="1">
      <alignment wrapText="1"/>
    </xf>
    <xf numFmtId="0" fontId="12" fillId="0" borderId="3" xfId="0" applyFont="1" applyBorder="1" applyAlignment="1">
      <alignment wrapText="1"/>
    </xf>
    <xf numFmtId="0" fontId="12" fillId="0" borderId="34" xfId="0" applyFont="1" applyBorder="1" applyAlignment="1">
      <alignment wrapText="1"/>
    </xf>
    <xf numFmtId="0" fontId="4" fillId="2" borderId="45" xfId="0" applyFont="1" applyFill="1" applyBorder="1" applyAlignment="1">
      <alignment horizontal="right"/>
    </xf>
    <xf numFmtId="0" fontId="4" fillId="2" borderId="15" xfId="0" applyFont="1" applyFill="1" applyBorder="1" applyAlignment="1">
      <alignment horizontal="right"/>
    </xf>
    <xf numFmtId="0" fontId="4" fillId="2" borderId="46" xfId="0" applyFont="1" applyFill="1" applyBorder="1" applyAlignment="1">
      <alignment horizontal="right"/>
    </xf>
    <xf numFmtId="0" fontId="1" fillId="0" borderId="43" xfId="0" applyFont="1" applyBorder="1" applyAlignment="1"/>
    <xf numFmtId="0" fontId="1" fillId="0" borderId="29" xfId="0" applyFont="1" applyBorder="1" applyAlignment="1"/>
    <xf numFmtId="0" fontId="1" fillId="0" borderId="31" xfId="0" applyFont="1" applyBorder="1" applyAlignment="1"/>
    <xf numFmtId="164" fontId="7" fillId="8" borderId="50"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11" fillId="2" borderId="32" xfId="0" applyFont="1" applyFill="1" applyBorder="1" applyAlignment="1"/>
    <xf numFmtId="0" fontId="10" fillId="2" borderId="0" xfId="0" applyFont="1" applyFill="1" applyAlignment="1"/>
    <xf numFmtId="0" fontId="10" fillId="2" borderId="33" xfId="0" applyFont="1" applyFill="1" applyBorder="1" applyAlignment="1"/>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44" xfId="0" applyFont="1" applyFill="1" applyBorder="1" applyAlignment="1" applyProtection="1">
      <alignment vertical="center"/>
    </xf>
    <xf numFmtId="0" fontId="1" fillId="0" borderId="39" xfId="0" applyFont="1" applyBorder="1" applyAlignment="1"/>
    <xf numFmtId="0" fontId="1" fillId="0" borderId="3" xfId="0" applyFont="1" applyBorder="1" applyAlignment="1"/>
    <xf numFmtId="0" fontId="1" fillId="0" borderId="34" xfId="0" applyFont="1" applyBorder="1" applyAlignment="1"/>
    <xf numFmtId="0" fontId="6" fillId="0" borderId="5" xfId="0" applyFont="1" applyBorder="1" applyAlignment="1"/>
    <xf numFmtId="0" fontId="6" fillId="0" borderId="11" xfId="0" applyFont="1" applyBorder="1" applyAlignment="1"/>
    <xf numFmtId="0" fontId="1" fillId="0" borderId="12" xfId="0" applyFont="1" applyBorder="1" applyAlignment="1"/>
    <xf numFmtId="0" fontId="1" fillId="0" borderId="13" xfId="0" applyFont="1" applyBorder="1" applyAlignment="1"/>
    <xf numFmtId="0" fontId="1" fillId="0" borderId="44" xfId="0" applyFont="1" applyBorder="1" applyAlignment="1"/>
    <xf numFmtId="0" fontId="4" fillId="2" borderId="47" xfId="0" applyFont="1" applyFill="1" applyBorder="1" applyAlignment="1">
      <alignment horizontal="right"/>
    </xf>
    <xf numFmtId="0" fontId="4" fillId="2" borderId="48" xfId="0" applyFont="1" applyFill="1" applyBorder="1" applyAlignment="1">
      <alignment horizontal="right"/>
    </xf>
    <xf numFmtId="0" fontId="4" fillId="2" borderId="49" xfId="0" applyFont="1" applyFill="1" applyBorder="1" applyAlignment="1">
      <alignment horizontal="right"/>
    </xf>
    <xf numFmtId="164" fontId="7" fillId="4" borderId="6" xfId="0" applyNumberFormat="1" applyFont="1" applyFill="1" applyBorder="1" applyAlignment="1" applyProtection="1">
      <alignment horizontal="left"/>
      <protection locked="0"/>
    </xf>
    <xf numFmtId="164" fontId="4" fillId="2" borderId="45" xfId="0" applyNumberFormat="1" applyFont="1" applyFill="1" applyBorder="1" applyAlignment="1">
      <alignment horizontal="right"/>
    </xf>
    <xf numFmtId="164" fontId="4" fillId="2" borderId="15" xfId="0" applyNumberFormat="1" applyFont="1" applyFill="1" applyBorder="1" applyAlignment="1">
      <alignment horizontal="right"/>
    </xf>
    <xf numFmtId="164" fontId="4" fillId="2" borderId="46" xfId="0" applyNumberFormat="1" applyFont="1" applyFill="1" applyBorder="1" applyAlignment="1">
      <alignment horizontal="right"/>
    </xf>
    <xf numFmtId="0" fontId="1" fillId="0" borderId="39" xfId="0" applyFont="1" applyBorder="1" applyAlignment="1">
      <alignment vertical="top"/>
    </xf>
    <xf numFmtId="0" fontId="1" fillId="0" borderId="3" xfId="0" applyFont="1" applyBorder="1" applyAlignment="1">
      <alignment vertical="top"/>
    </xf>
    <xf numFmtId="0" fontId="1" fillId="0" borderId="34" xfId="0" applyFont="1" applyBorder="1" applyAlignment="1">
      <alignment vertical="top"/>
    </xf>
    <xf numFmtId="0" fontId="0" fillId="0" borderId="31" xfId="0" applyBorder="1" applyAlignment="1" applyProtection="1">
      <protection locked="0"/>
    </xf>
    <xf numFmtId="0" fontId="22" fillId="7" borderId="0" xfId="0" applyNumberFormat="1" applyFont="1" applyFill="1" applyAlignment="1">
      <alignment vertical="top" wrapText="1"/>
    </xf>
    <xf numFmtId="0" fontId="0" fillId="7" borderId="0" xfId="0" applyNumberFormat="1" applyFill="1" applyAlignment="1">
      <alignment vertical="top" wrapText="1"/>
    </xf>
    <xf numFmtId="0" fontId="22" fillId="8" borderId="0" xfId="0" applyFont="1" applyFill="1" applyAlignment="1">
      <alignment wrapText="1" readingOrder="1"/>
    </xf>
    <xf numFmtId="0" fontId="22" fillId="6" borderId="0" xfId="0" applyFont="1" applyFill="1" applyAlignment="1">
      <alignment wrapText="1" readingOrder="1"/>
    </xf>
    <xf numFmtId="0" fontId="22" fillId="9" borderId="0" xfId="0" applyFont="1" applyFill="1" applyAlignment="1">
      <alignment wrapText="1" readingOrder="1"/>
    </xf>
    <xf numFmtId="0" fontId="1" fillId="0" borderId="12" xfId="0" applyFont="1" applyBorder="1" applyAlignment="1">
      <alignment wrapText="1"/>
    </xf>
    <xf numFmtId="0" fontId="1" fillId="0" borderId="13" xfId="0" applyFont="1" applyBorder="1" applyAlignment="1">
      <alignment wrapText="1"/>
    </xf>
    <xf numFmtId="0" fontId="1" fillId="0" borderId="44" xfId="0" applyFont="1" applyBorder="1" applyAlignment="1">
      <alignment wrapText="1"/>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44" xfId="0" applyFont="1" applyFill="1" applyBorder="1" applyAlignment="1">
      <alignment vertical="center"/>
    </xf>
    <xf numFmtId="0" fontId="6" fillId="0" borderId="39" xfId="0" applyFont="1" applyBorder="1" applyAlignment="1"/>
    <xf numFmtId="0" fontId="6" fillId="0" borderId="3" xfId="0" applyFont="1" applyBorder="1" applyAlignment="1"/>
    <xf numFmtId="0" fontId="6" fillId="0" borderId="34" xfId="0" applyFont="1" applyBorder="1" applyAlignment="1"/>
    <xf numFmtId="0" fontId="19" fillId="0" borderId="0" xfId="0" applyFont="1" applyAlignment="1" applyProtection="1">
      <alignment vertical="top" wrapText="1"/>
      <protection locked="0"/>
    </xf>
    <xf numFmtId="0" fontId="0" fillId="0" borderId="0" xfId="0" applyAlignment="1">
      <alignment wrapText="1"/>
    </xf>
    <xf numFmtId="0" fontId="2" fillId="0" borderId="0" xfId="0"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2</xdr:col>
          <xdr:colOff>1562100</xdr:colOff>
          <xdr:row>10</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Continuation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7/1/16 -6/30/17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7</xdr:row>
          <xdr:rowOff>304800</xdr:rowOff>
        </xdr:from>
        <xdr:to>
          <xdr:col>4</xdr:col>
          <xdr:colOff>466725</xdr:colOff>
          <xdr:row>8</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7/1/17 - 6/30/18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2</xdr:row>
          <xdr:rowOff>85725</xdr:rowOff>
        </xdr:from>
        <xdr:to>
          <xdr:col>4</xdr:col>
          <xdr:colOff>381000</xdr:colOff>
          <xdr:row>3</xdr:row>
          <xdr:rowOff>209550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Child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xdr:row>
          <xdr:rowOff>28575</xdr:rowOff>
        </xdr:from>
        <xdr:to>
          <xdr:col>5</xdr:col>
          <xdr:colOff>342900</xdr:colOff>
          <xdr:row>3</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Initiative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104775</xdr:rowOff>
        </xdr:from>
        <xdr:to>
          <xdr:col>2</xdr:col>
          <xdr:colOff>1143000</xdr:colOff>
          <xdr:row>8</xdr:row>
          <xdr:rowOff>361950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7/1/18 - 6/30/19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8</xdr:row>
          <xdr:rowOff>152400</xdr:rowOff>
        </xdr:from>
        <xdr:to>
          <xdr:col>4</xdr:col>
          <xdr:colOff>581025</xdr:colOff>
          <xdr:row>9</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7/1/19 - 6/30/20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2</xdr:col>
          <xdr:colOff>542925</xdr:colOff>
          <xdr:row>3</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xdr:row>
          <xdr:rowOff>9525</xdr:rowOff>
        </xdr:from>
        <xdr:to>
          <xdr:col>2</xdr:col>
          <xdr:colOff>1057275</xdr:colOff>
          <xdr:row>3</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2</xdr:row>
          <xdr:rowOff>38100</xdr:rowOff>
        </xdr:from>
        <xdr:to>
          <xdr:col>3</xdr:col>
          <xdr:colOff>57150</xdr:colOff>
          <xdr:row>3</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xdr:row>
          <xdr:rowOff>28575</xdr:rowOff>
        </xdr:from>
        <xdr:to>
          <xdr:col>7</xdr:col>
          <xdr:colOff>885825</xdr:colOff>
          <xdr:row>6</xdr:row>
          <xdr:rowOff>57150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7</xdr:col>
          <xdr:colOff>466725</xdr:colOff>
          <xdr:row>6</xdr:row>
          <xdr:rowOff>38100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7</xdr:row>
          <xdr:rowOff>247650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123825</xdr:colOff>
          <xdr:row>7</xdr:row>
          <xdr:rowOff>304800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2</xdr:col>
          <xdr:colOff>704850</xdr:colOff>
          <xdr:row>9</xdr:row>
          <xdr:rowOff>190500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1562100</xdr:colOff>
          <xdr:row>12</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10</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J71"/>
  <sheetViews>
    <sheetView workbookViewId="0">
      <selection activeCell="B5" sqref="B5"/>
    </sheetView>
  </sheetViews>
  <sheetFormatPr defaultRowHeight="12.75" x14ac:dyDescent="0.2"/>
  <cols>
    <col min="2" max="2" width="14" customWidth="1"/>
    <col min="3" max="4" width="12.85546875" customWidth="1"/>
    <col min="5" max="5" width="24.42578125" customWidth="1"/>
    <col min="6" max="6" width="15.85546875" customWidth="1"/>
    <col min="7" max="7" width="16" customWidth="1"/>
    <col min="8" max="8" width="16.42578125" customWidth="1"/>
    <col min="9" max="9" width="14.140625" customWidth="1"/>
    <col min="10" max="10" width="20.85546875" customWidth="1"/>
    <col min="11" max="11" width="21.42578125" customWidth="1"/>
    <col min="12" max="14" width="20" customWidth="1"/>
    <col min="15" max="18" width="23" customWidth="1"/>
    <col min="19" max="19" width="4.42578125" customWidth="1"/>
    <col min="33" max="33" width="17.28515625" customWidth="1"/>
    <col min="34" max="34" width="12.5703125" customWidth="1"/>
    <col min="45" max="45" width="9.5703125" customWidth="1"/>
  </cols>
  <sheetData>
    <row r="3" spans="2:62" x14ac:dyDescent="0.2">
      <c r="B3" t="str">
        <f>' Budget Itemization'!B9</f>
        <v>Your County</v>
      </c>
      <c r="C3" t="str">
        <f>' Budget Itemization'!B10</f>
        <v>ABC</v>
      </c>
      <c r="D3" t="str">
        <f>' Budget Itemization'!B11</f>
        <v>17-1234</v>
      </c>
      <c r="E3" s="2" t="str">
        <f>'Budget Review'!B8</f>
        <v>YES</v>
      </c>
      <c r="F3">
        <f>' Budget Itemization'!M28</f>
        <v>2000</v>
      </c>
      <c r="G3">
        <f>' Budget Itemization'!M39</f>
        <v>1333</v>
      </c>
      <c r="H3">
        <f>' Budget Itemization'!M40</f>
        <v>3333</v>
      </c>
      <c r="I3">
        <f>' Budget Itemization'!M61</f>
        <v>1200</v>
      </c>
      <c r="J3">
        <f>' Budget Itemization'!M67</f>
        <v>400</v>
      </c>
      <c r="K3">
        <f>' Budget Itemization'!M78</f>
        <v>700</v>
      </c>
      <c r="L3">
        <f>' Budget Itemization'!M94</f>
        <v>1300</v>
      </c>
      <c r="M3">
        <f>' Budget Itemization'!M97</f>
        <v>100</v>
      </c>
      <c r="N3">
        <f>' Budget Itemization'!N98</f>
        <v>7033</v>
      </c>
      <c r="O3">
        <f>' Budget Itemization'!G106</f>
        <v>5555</v>
      </c>
      <c r="P3">
        <f>' Budget Itemization'!G101</f>
        <v>5555</v>
      </c>
      <c r="Q3">
        <f>' Budget Itemization'!G102</f>
        <v>0</v>
      </c>
      <c r="R3">
        <f>' Budget Itemization'!G103</f>
        <v>0</v>
      </c>
      <c r="T3">
        <f>' Budget Itemization'!N28</f>
        <v>2000</v>
      </c>
      <c r="U3">
        <f>' Budget Itemization'!N39</f>
        <v>1333</v>
      </c>
      <c r="V3">
        <f>' Budget Itemization'!N40</f>
        <v>3333</v>
      </c>
      <c r="W3">
        <f>' Budget Itemization'!N61</f>
        <v>1200</v>
      </c>
      <c r="X3">
        <f>' Budget Itemization'!N67</f>
        <v>400</v>
      </c>
      <c r="Y3">
        <f>' Budget Itemization'!N78</f>
        <v>700</v>
      </c>
      <c r="Z3">
        <f>' Budget Itemization'!N94</f>
        <v>1300</v>
      </c>
      <c r="AA3">
        <f>' Budget Itemization'!N97</f>
        <v>100</v>
      </c>
      <c r="AB3">
        <f>' Budget Itemization'!N98</f>
        <v>7033</v>
      </c>
      <c r="AC3">
        <f>' Budget Itemization'!K106</f>
        <v>5555</v>
      </c>
      <c r="AD3">
        <f>' Budget Itemization'!K101</f>
        <v>5555</v>
      </c>
      <c r="AE3">
        <f>' Budget Itemization'!K102</f>
        <v>0</v>
      </c>
      <c r="AF3">
        <f>' Budget Itemization'!K103</f>
        <v>0</v>
      </c>
      <c r="AG3" t="str">
        <f>' Budget Itemization'!M106</f>
        <v>OK</v>
      </c>
      <c r="AH3" t="str">
        <f>' Budget Itemization'!B113</f>
        <v>Name</v>
      </c>
      <c r="AI3" t="str">
        <f>' Budget Itemization'!B114</f>
        <v>phone</v>
      </c>
      <c r="AJ3" t="str">
        <f>' Budget Itemization'!B115</f>
        <v>email</v>
      </c>
      <c r="AK3">
        <f>' Budget Itemization'!D12</f>
        <v>50</v>
      </c>
      <c r="AL3">
        <f>' Budget Itemization'!G12</f>
        <v>50</v>
      </c>
      <c r="AM3">
        <f>' Budget Itemization'!D13</f>
        <v>0</v>
      </c>
      <c r="AN3">
        <f>' Budget Itemization'!G13</f>
        <v>0</v>
      </c>
      <c r="AO3">
        <f>' Budget Itemization'!B107</f>
        <v>9.6153846153846159E-2</v>
      </c>
      <c r="AP3">
        <f>' Budget Itemization'!B108</f>
        <v>9.6153846153846159E-2</v>
      </c>
      <c r="AQ3">
        <f>' Budget Itemization'!B109</f>
        <v>500</v>
      </c>
      <c r="AR3" s="95" t="str">
        <f>' Budget Itemization'!B8</f>
        <v>FY 18</v>
      </c>
      <c r="AS3" s="115">
        <f>' Budget Itemization'!G107</f>
        <v>170</v>
      </c>
      <c r="AT3" s="116">
        <f>' Budget Itemization'!G108</f>
        <v>100</v>
      </c>
      <c r="AU3" s="116">
        <f>' Budget Itemization'!G109</f>
        <v>170</v>
      </c>
      <c r="AV3" s="230">
        <f>' Budget Itemization'!B110</f>
        <v>4</v>
      </c>
      <c r="AW3" s="116">
        <f>' Budget Itemization'!B112</f>
        <v>0</v>
      </c>
      <c r="AX3">
        <f>' Budget Itemization'!B118</f>
        <v>0.19230769230769232</v>
      </c>
      <c r="AY3">
        <f>' Budget Itemization'!B119</f>
        <v>5606</v>
      </c>
      <c r="AZ3">
        <f>' Budget Itemization'!B120</f>
        <v>2803</v>
      </c>
      <c r="BA3">
        <f>' Budget Itemization'!B121</f>
        <v>2803</v>
      </c>
      <c r="BB3" t="str">
        <f>' Budget Itemization'!A124</f>
        <v>Your County</v>
      </c>
      <c r="BC3">
        <f>' Budget Itemization'!B125</f>
        <v>12588</v>
      </c>
      <c r="BD3">
        <f>' Budget Itemization'!B126</f>
        <v>5606</v>
      </c>
      <c r="BE3">
        <f>' Budget Itemization'!B127</f>
        <v>1056</v>
      </c>
      <c r="BF3">
        <f>' Budget Itemization'!B128</f>
        <v>371</v>
      </c>
      <c r="BG3" s="226">
        <f>' Budget Itemization'!B130</f>
        <v>0.19230769230769232</v>
      </c>
      <c r="BH3" s="226">
        <f>' Budget Itemization'!B131</f>
        <v>400</v>
      </c>
      <c r="BI3" s="226">
        <f>' Budget Itemization'!B132</f>
        <v>4</v>
      </c>
      <c r="BJ3" s="226">
        <f>' Budget Itemization'!B133</f>
        <v>500</v>
      </c>
    </row>
    <row r="4" spans="2:62" x14ac:dyDescent="0.2">
      <c r="E4" s="2"/>
    </row>
    <row r="7" spans="2:62" x14ac:dyDescent="0.2">
      <c r="B7" s="95"/>
      <c r="C7" s="95"/>
      <c r="D7" s="95"/>
      <c r="E7" s="95"/>
    </row>
    <row r="8" spans="2:62" x14ac:dyDescent="0.2">
      <c r="B8" s="236"/>
      <c r="C8" s="236"/>
      <c r="D8" s="236"/>
      <c r="E8" s="236"/>
      <c r="F8" s="236"/>
      <c r="G8" s="236"/>
      <c r="H8" s="236"/>
      <c r="I8" s="236"/>
      <c r="J8" s="236"/>
      <c r="K8" s="236"/>
      <c r="L8" s="236"/>
      <c r="M8" s="104"/>
      <c r="N8" s="216"/>
    </row>
    <row r="9" spans="2:62" x14ac:dyDescent="0.2">
      <c r="B9" s="2"/>
      <c r="C9" s="2"/>
      <c r="D9" s="2"/>
      <c r="E9" s="2"/>
      <c r="F9" s="2"/>
      <c r="G9" s="2"/>
      <c r="H9" s="2"/>
    </row>
    <row r="59" spans="7:7" x14ac:dyDescent="0.2">
      <c r="G59" s="2"/>
    </row>
    <row r="71" spans="2:3" x14ac:dyDescent="0.2">
      <c r="B71">
        <v>1</v>
      </c>
      <c r="C71">
        <f>B71</f>
        <v>1</v>
      </c>
    </row>
  </sheetData>
  <mergeCells count="1">
    <mergeCell ref="B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12" workbookViewId="0">
      <selection activeCell="E16" sqref="E16"/>
    </sheetView>
  </sheetViews>
  <sheetFormatPr defaultRowHeight="12.75" x14ac:dyDescent="0.2"/>
  <cols>
    <col min="3" max="3" width="12.5703125" customWidth="1"/>
    <col min="5" max="5" width="169.85546875" customWidth="1"/>
  </cols>
  <sheetData>
    <row r="1" spans="1:5" ht="35.1" customHeight="1" x14ac:dyDescent="0.2">
      <c r="A1" s="95" t="str">
        <f>' Budget Itemization'!B8</f>
        <v>FY 18</v>
      </c>
      <c r="B1" t="str">
        <f>' Budget Itemization'!B10:N10</f>
        <v>ABC</v>
      </c>
      <c r="C1" t="str">
        <f>' Budget Itemization'!B9</f>
        <v>Your County</v>
      </c>
      <c r="D1" t="str">
        <f>' Budget Itemization'!B11</f>
        <v>17-1234</v>
      </c>
      <c r="E1" s="130" t="str">
        <f>IF('Special Conditions'!B5="Yes",'Special Conditions'!C5)</f>
        <v>Please revise your budget and budget narrative to reflect the following changes:  test</v>
      </c>
    </row>
    <row r="2" spans="1:5" ht="35.1" customHeight="1" x14ac:dyDescent="0.2">
      <c r="E2" s="130" t="b">
        <f>IF('Special Conditions'!B6="Yes",'Special Conditions'!C6)</f>
        <v>0</v>
      </c>
    </row>
    <row r="3" spans="1:5" ht="35.1" customHeight="1" x14ac:dyDescent="0.2">
      <c r="E3" s="130" t="b">
        <f>IF('Special Conditions'!B7="Yes",'Special Conditions'!C7)</f>
        <v>0</v>
      </c>
    </row>
    <row r="4" spans="1:5" ht="35.1" customHeight="1" x14ac:dyDescent="0.2">
      <c r="E4" s="130" t="b">
        <f>IF('Special Conditions'!B8="Yes",'Special Conditions'!C8)</f>
        <v>0</v>
      </c>
    </row>
    <row r="5" spans="1:5" ht="35.1" customHeight="1" x14ac:dyDescent="0.2">
      <c r="E5" s="130" t="b">
        <f>IF('Special Conditions'!B9="Yes",'Special Conditions'!C9)</f>
        <v>0</v>
      </c>
    </row>
    <row r="6" spans="1:5" ht="35.1" customHeight="1" x14ac:dyDescent="0.2">
      <c r="E6" s="130" t="b">
        <f>IF('Special Conditions'!B10="Yes",'Special Conditions'!C10)</f>
        <v>0</v>
      </c>
    </row>
    <row r="7" spans="1:5" ht="35.1" customHeight="1" x14ac:dyDescent="0.2">
      <c r="E7" s="130" t="b">
        <f>IF('Special Conditions'!B11="Yes",'Special Conditions'!C11)</f>
        <v>0</v>
      </c>
    </row>
    <row r="8" spans="1:5" ht="35.1" customHeight="1" x14ac:dyDescent="0.2">
      <c r="E8" s="130" t="b">
        <f>IF('Special Conditions'!B12="Yes",'Special Conditions'!C12)</f>
        <v>0</v>
      </c>
    </row>
    <row r="9" spans="1:5" ht="35.1" customHeight="1" x14ac:dyDescent="0.2">
      <c r="E9" s="130" t="b">
        <f>IF('Special Conditions'!B13="Yes",'Special Conditions'!C13)</f>
        <v>0</v>
      </c>
    </row>
    <row r="10" spans="1:5" ht="35.1" customHeight="1" x14ac:dyDescent="0.2">
      <c r="E10" s="130" t="b">
        <f>IF('Special Conditions'!B14="Yes",'Special Conditions'!C14)</f>
        <v>0</v>
      </c>
    </row>
    <row r="11" spans="1:5" ht="35.1" customHeight="1" x14ac:dyDescent="0.2">
      <c r="E11" s="130" t="b">
        <f>IF('Special Conditions'!B15="Yes",'Special Conditions'!C15)</f>
        <v>0</v>
      </c>
    </row>
    <row r="12" spans="1:5" ht="35.1" customHeight="1" x14ac:dyDescent="0.2">
      <c r="E12" s="130" t="b">
        <f>IF('Special Conditions'!B16="Yes",'Special Conditions'!C16)</f>
        <v>0</v>
      </c>
    </row>
    <row r="13" spans="1:5" ht="35.1" customHeight="1" x14ac:dyDescent="0.2">
      <c r="E13" s="130" t="b">
        <f>IF('Special Conditions'!B17="Yes",'Special Conditions'!C17)</f>
        <v>0</v>
      </c>
    </row>
    <row r="14" spans="1:5" ht="35.1" customHeight="1" x14ac:dyDescent="0.2">
      <c r="E14" s="130" t="b">
        <f>IF('Special Conditions'!B18="Yes",'Special Conditions'!C18)</f>
        <v>0</v>
      </c>
    </row>
    <row r="15" spans="1:5" ht="35.1" customHeight="1" x14ac:dyDescent="0.2">
      <c r="E15" s="130" t="b">
        <f>IF('Special Conditions'!B19="Yes",'Special Conditions'!C19)</f>
        <v>0</v>
      </c>
    </row>
    <row r="16" spans="1:5" ht="35.1" customHeight="1" x14ac:dyDescent="0.2">
      <c r="E16" s="130" t="b">
        <f>IF('Special Conditions'!B20="Yes",'Special Conditions'!C20)</f>
        <v>0</v>
      </c>
    </row>
    <row r="17" spans="5:5" ht="35.1" customHeight="1" x14ac:dyDescent="0.2">
      <c r="E17" s="130" t="b">
        <f>IF('Special Conditions'!B21="Yes",'Special Conditions'!C21)</f>
        <v>0</v>
      </c>
    </row>
    <row r="18" spans="5:5" ht="35.1" customHeight="1" x14ac:dyDescent="0.2">
      <c r="E18" s="130" t="b">
        <f>IF('Special Conditions'!B22="Yes",'Special Conditions'!C22)</f>
        <v>0</v>
      </c>
    </row>
    <row r="19" spans="5:5" ht="35.1" customHeight="1" x14ac:dyDescent="0.2">
      <c r="E19" s="130" t="b">
        <f>IF('Special Conditions'!B23="Yes",'Special Conditions'!C23)</f>
        <v>0</v>
      </c>
    </row>
    <row r="20" spans="5:5" ht="35.1" customHeight="1" x14ac:dyDescent="0.2"/>
    <row r="21" spans="5:5" ht="35.1" customHeight="1" x14ac:dyDescent="0.2"/>
    <row r="22" spans="5:5" ht="35.1" customHeight="1" x14ac:dyDescent="0.2"/>
    <row r="23" spans="5:5" ht="35.1" customHeight="1" x14ac:dyDescent="0.2"/>
    <row r="24" spans="5:5" ht="35.1" customHeight="1" x14ac:dyDescent="0.2"/>
    <row r="25" spans="5:5" ht="35.1" customHeight="1" x14ac:dyDescent="0.2"/>
    <row r="26" spans="5:5" ht="35.1" customHeight="1" x14ac:dyDescent="0.2"/>
    <row r="27" spans="5:5" ht="35.1" customHeight="1" x14ac:dyDescent="0.2"/>
    <row r="28" spans="5:5" ht="35.1" customHeight="1" x14ac:dyDescent="0.2"/>
    <row r="29" spans="5:5" ht="35.1" customHeight="1" x14ac:dyDescent="0.2"/>
    <row r="30" spans="5:5" ht="35.1" customHeight="1" x14ac:dyDescent="0.2"/>
    <row r="31" spans="5:5" ht="35.1" customHeight="1" x14ac:dyDescent="0.2"/>
    <row r="32" spans="5:5" ht="35.1" customHeight="1" x14ac:dyDescent="0.2"/>
    <row r="33" ht="35.1" customHeight="1" x14ac:dyDescent="0.2"/>
    <row r="34" ht="35.1" customHeight="1" x14ac:dyDescent="0.2"/>
    <row r="35" ht="35.1" customHeight="1" x14ac:dyDescent="0.2"/>
    <row r="36" ht="35.1" customHeight="1" x14ac:dyDescent="0.2"/>
    <row r="37" ht="35.1" customHeight="1" x14ac:dyDescent="0.2"/>
    <row r="38" ht="35.1" customHeight="1" x14ac:dyDescent="0.2"/>
    <row r="39" ht="35.1" customHeight="1" x14ac:dyDescent="0.2"/>
    <row r="40" ht="35.1" customHeight="1" x14ac:dyDescent="0.2"/>
    <row r="41" ht="35.1" customHeight="1" x14ac:dyDescent="0.2"/>
    <row r="42" ht="35.1" customHeight="1" x14ac:dyDescent="0.2"/>
    <row r="43" ht="35.1" customHeight="1" x14ac:dyDescent="0.2"/>
    <row r="44" ht="35.1" customHeight="1" x14ac:dyDescent="0.2"/>
    <row r="45" ht="35.1" customHeight="1" x14ac:dyDescent="0.2"/>
    <row r="46" ht="35.1" customHeight="1" x14ac:dyDescent="0.2"/>
    <row r="47" ht="35.1" customHeight="1" x14ac:dyDescent="0.2"/>
    <row r="48" ht="35.1" customHeight="1" x14ac:dyDescent="0.2"/>
    <row r="49" ht="35.1" customHeight="1" x14ac:dyDescent="0.2"/>
    <row r="50" ht="35.1" customHeight="1" x14ac:dyDescent="0.2"/>
    <row r="51" ht="35.1" customHeight="1" x14ac:dyDescent="0.2"/>
    <row r="52" ht="35.1" customHeight="1" x14ac:dyDescent="0.2"/>
    <row r="53" ht="35.1" customHeight="1" x14ac:dyDescent="0.2"/>
    <row r="54" ht="35.1" customHeight="1" x14ac:dyDescent="0.2"/>
    <row r="55" ht="35.1" customHeight="1" x14ac:dyDescent="0.2"/>
    <row r="56" ht="35.1" customHeight="1" x14ac:dyDescent="0.2"/>
    <row r="57" ht="35.1" customHeight="1" x14ac:dyDescent="0.2"/>
    <row r="58" ht="35.1" customHeight="1" x14ac:dyDescent="0.2"/>
    <row r="59" ht="35.1" customHeight="1" x14ac:dyDescent="0.2"/>
    <row r="60" ht="35.1" customHeight="1" x14ac:dyDescent="0.2"/>
    <row r="61" ht="35.1" customHeight="1" x14ac:dyDescent="0.2"/>
    <row r="62" ht="35.1" customHeight="1" x14ac:dyDescent="0.2"/>
    <row r="63" ht="35.1" customHeight="1" x14ac:dyDescent="0.2"/>
    <row r="64" ht="35.1" customHeight="1" x14ac:dyDescent="0.2"/>
    <row r="65" spans="2:2" ht="35.1" customHeight="1" x14ac:dyDescent="0.2"/>
    <row r="66" spans="2:2" ht="35.1" customHeight="1" x14ac:dyDescent="0.2"/>
    <row r="67" spans="2:2" ht="35.1" customHeight="1" x14ac:dyDescent="0.2"/>
    <row r="68" spans="2:2" ht="35.1" customHeight="1" x14ac:dyDescent="0.2"/>
    <row r="69" spans="2:2" ht="35.1" customHeight="1" x14ac:dyDescent="0.2"/>
    <row r="70" spans="2:2" ht="35.1" customHeight="1" x14ac:dyDescent="0.2"/>
    <row r="71" spans="2:2" ht="35.1" customHeight="1" x14ac:dyDescent="0.2">
      <c r="B71">
        <v>1</v>
      </c>
    </row>
    <row r="72" spans="2:2" ht="35.1" customHeight="1" x14ac:dyDescent="0.2"/>
    <row r="73" spans="2:2" ht="35.1" customHeight="1" x14ac:dyDescent="0.2"/>
    <row r="74" spans="2:2" ht="35.1" customHeight="1" x14ac:dyDescent="0.2"/>
    <row r="75" spans="2:2" ht="35.1" customHeight="1" x14ac:dyDescent="0.2"/>
    <row r="76" spans="2:2" ht="35.1" customHeight="1" x14ac:dyDescent="0.2"/>
    <row r="77" spans="2:2" ht="35.1" customHeight="1" x14ac:dyDescent="0.2"/>
    <row r="78" spans="2:2" ht="35.1" customHeight="1" x14ac:dyDescent="0.2"/>
    <row r="79" spans="2:2" ht="35.1" customHeight="1" x14ac:dyDescent="0.2"/>
    <row r="80" spans="2:2" ht="35.1" customHeight="1" x14ac:dyDescent="0.2"/>
    <row r="81" ht="35.1" customHeight="1" x14ac:dyDescent="0.2"/>
    <row r="82" ht="35.1" customHeight="1" x14ac:dyDescent="0.2"/>
    <row r="83" ht="35.1" customHeight="1" x14ac:dyDescent="0.2"/>
    <row r="84" ht="35.1" customHeight="1" x14ac:dyDescent="0.2"/>
    <row r="85" ht="35.1" customHeight="1" x14ac:dyDescent="0.2"/>
    <row r="86" ht="35.1" customHeight="1" x14ac:dyDescent="0.2"/>
    <row r="87" ht="35.1" customHeight="1" x14ac:dyDescent="0.2"/>
    <row r="88" ht="35.1" customHeight="1" x14ac:dyDescent="0.2"/>
    <row r="89" ht="35.1" customHeight="1" x14ac:dyDescent="0.2"/>
    <row r="90" ht="35.1" customHeight="1" x14ac:dyDescent="0.2"/>
    <row r="91" ht="35.1" customHeight="1" x14ac:dyDescent="0.2"/>
    <row r="92" ht="35.1" customHeight="1" x14ac:dyDescent="0.2"/>
    <row r="93" ht="35.1"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tabSelected="1" zoomScaleNormal="100" workbookViewId="0">
      <selection activeCell="C5" sqref="C5:F5"/>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0.7109375" customWidth="1"/>
    <col min="7" max="7" width="12.85546875" customWidth="1"/>
    <col min="8" max="8" width="16.28515625" customWidth="1"/>
    <col min="9" max="9" width="9" customWidth="1"/>
    <col min="10" max="10" width="10.140625" hidden="1" customWidth="1"/>
    <col min="11" max="11" width="19" style="5" customWidth="1"/>
  </cols>
  <sheetData>
    <row r="1" spans="1:62" s="29" customFormat="1" ht="21" customHeight="1" x14ac:dyDescent="0.35">
      <c r="A1" s="28" t="s">
        <v>48</v>
      </c>
      <c r="K1" s="30"/>
    </row>
    <row r="2" spans="1:62" s="2" customFormat="1" ht="17.100000000000001" customHeight="1" x14ac:dyDescent="0.2">
      <c r="A2" s="1" t="s">
        <v>53</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2"/>
      <c r="D4" s="32"/>
      <c r="E4" s="33"/>
      <c r="F4" s="33"/>
      <c r="G4" s="159" t="s">
        <v>149</v>
      </c>
      <c r="H4" s="175" t="s">
        <v>163</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268"/>
      <c r="D5" s="271"/>
      <c r="E5" s="271"/>
      <c r="F5" s="271"/>
      <c r="G5" s="160" t="s">
        <v>150</v>
      </c>
      <c r="H5" s="15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147</v>
      </c>
      <c r="B6" s="9"/>
      <c r="C6" s="268" t="s">
        <v>199</v>
      </c>
      <c r="D6" s="271"/>
      <c r="E6" s="271"/>
      <c r="F6" s="271"/>
      <c r="G6" s="160" t="s">
        <v>151</v>
      </c>
      <c r="H6" s="15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272" t="s">
        <v>2</v>
      </c>
      <c r="B7" s="273"/>
      <c r="C7" s="276" t="s">
        <v>162</v>
      </c>
      <c r="D7" s="277"/>
      <c r="E7" s="277"/>
      <c r="F7" s="277"/>
      <c r="G7" s="277"/>
      <c r="H7" s="278"/>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
      <c r="A8" s="12" t="s">
        <v>148</v>
      </c>
      <c r="B8" s="27"/>
      <c r="C8" s="268"/>
      <c r="D8" s="271"/>
      <c r="E8" s="271"/>
      <c r="F8" s="267"/>
      <c r="G8" s="160" t="s">
        <v>152</v>
      </c>
      <c r="H8" s="15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160"/>
      <c r="D9" s="158"/>
      <c r="E9" s="156"/>
      <c r="F9" s="158"/>
      <c r="G9" s="161" t="s">
        <v>153</v>
      </c>
      <c r="H9" s="158" t="s">
        <v>164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17.100000000000001" customHeight="1" x14ac:dyDescent="0.2">
      <c r="A10" s="272" t="s">
        <v>4</v>
      </c>
      <c r="B10" s="273"/>
      <c r="C10" s="281" t="s">
        <v>5</v>
      </c>
      <c r="D10" s="282"/>
      <c r="E10" s="34"/>
      <c r="F10" s="34"/>
      <c r="G10" s="34"/>
      <c r="H10" s="34"/>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20.25" customHeight="1" x14ac:dyDescent="0.2">
      <c r="C11" s="34" t="s">
        <v>5</v>
      </c>
      <c r="D11" s="283"/>
      <c r="E11" s="283"/>
      <c r="F11" s="283"/>
      <c r="G11" s="34"/>
      <c r="H11" s="34"/>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283"/>
      <c r="E12" s="283"/>
      <c r="F12" s="283"/>
      <c r="G12" s="4"/>
      <c r="H12" s="5"/>
      <c r="K12"/>
    </row>
    <row r="13" spans="1:62" s="10" customFormat="1" ht="17.100000000000001" customHeight="1" x14ac:dyDescent="0.2">
      <c r="A13" s="11"/>
      <c r="C13" s="10" t="s">
        <v>16</v>
      </c>
      <c r="E13" s="13" t="s">
        <v>6</v>
      </c>
      <c r="F13" s="13"/>
      <c r="G13" s="15" t="s">
        <v>15</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5" t="s">
        <v>7</v>
      </c>
      <c r="B14" s="274" t="s">
        <v>167</v>
      </c>
      <c r="C14" s="275"/>
      <c r="D14" s="251" t="s">
        <v>200</v>
      </c>
      <c r="E14" s="259"/>
      <c r="F14" s="250"/>
      <c r="G14" s="279" t="s">
        <v>165</v>
      </c>
      <c r="H14" s="280"/>
      <c r="K14"/>
    </row>
    <row r="15" spans="1:62" ht="17.100000000000001" customHeight="1" x14ac:dyDescent="0.2">
      <c r="A15" s="36" t="s">
        <v>8</v>
      </c>
      <c r="B15" s="251"/>
      <c r="C15" s="259"/>
      <c r="D15" s="251"/>
      <c r="E15" s="259"/>
      <c r="F15" s="250"/>
      <c r="G15" s="249"/>
      <c r="H15" s="250"/>
      <c r="K15"/>
    </row>
    <row r="16" spans="1:62" ht="21.75" customHeight="1" x14ac:dyDescent="0.2">
      <c r="A16" s="37" t="s">
        <v>9</v>
      </c>
      <c r="B16" s="268"/>
      <c r="C16" s="271"/>
      <c r="D16" s="268"/>
      <c r="E16" s="271"/>
      <c r="F16" s="267"/>
      <c r="G16" s="265"/>
      <c r="H16" s="267"/>
      <c r="K16"/>
    </row>
    <row r="17" spans="1:62" ht="17.25" customHeight="1" x14ac:dyDescent="0.2">
      <c r="A17" s="37"/>
      <c r="B17" s="268"/>
      <c r="C17" s="269"/>
      <c r="D17" s="268"/>
      <c r="E17" s="270"/>
      <c r="F17" s="266"/>
      <c r="G17" s="265"/>
      <c r="H17" s="266"/>
      <c r="K17"/>
    </row>
    <row r="18" spans="1:62" ht="18" customHeight="1" x14ac:dyDescent="0.2">
      <c r="A18" s="37"/>
      <c r="B18" s="268"/>
      <c r="C18" s="269"/>
      <c r="D18" s="265"/>
      <c r="E18" s="270"/>
      <c r="F18" s="266"/>
      <c r="G18" s="265"/>
      <c r="H18" s="266"/>
      <c r="K18"/>
    </row>
    <row r="19" spans="1:62" ht="17.100000000000001" customHeight="1" x14ac:dyDescent="0.2">
      <c r="A19" s="36" t="s">
        <v>10</v>
      </c>
      <c r="B19" s="251" t="s">
        <v>168</v>
      </c>
      <c r="C19" s="259"/>
      <c r="D19" s="251" t="s">
        <v>168</v>
      </c>
      <c r="E19" s="259"/>
      <c r="F19" s="250"/>
      <c r="G19" s="251" t="s">
        <v>168</v>
      </c>
      <c r="H19" s="250"/>
      <c r="K19"/>
    </row>
    <row r="20" spans="1:62" ht="17.100000000000001" customHeight="1" x14ac:dyDescent="0.2">
      <c r="A20" s="36" t="s">
        <v>11</v>
      </c>
      <c r="B20" s="249"/>
      <c r="C20" s="259"/>
      <c r="D20" s="249"/>
      <c r="E20" s="259"/>
      <c r="F20" s="250"/>
      <c r="G20" s="249"/>
      <c r="H20" s="250"/>
      <c r="K20"/>
    </row>
    <row r="21" spans="1:62" ht="17.100000000000001" customHeight="1" x14ac:dyDescent="0.2">
      <c r="A21" s="36" t="s">
        <v>12</v>
      </c>
      <c r="B21" s="251" t="s">
        <v>168</v>
      </c>
      <c r="C21" s="259"/>
      <c r="D21" s="251" t="s">
        <v>168</v>
      </c>
      <c r="E21" s="259"/>
      <c r="F21" s="250"/>
      <c r="G21" s="251" t="s">
        <v>168</v>
      </c>
      <c r="H21" s="250"/>
      <c r="K21"/>
    </row>
    <row r="22" spans="1:62" ht="17.100000000000001" customHeight="1" x14ac:dyDescent="0.2">
      <c r="A22" s="252" t="s">
        <v>166</v>
      </c>
      <c r="B22" s="253"/>
      <c r="C22" s="253"/>
      <c r="D22" s="254"/>
      <c r="E22" s="254"/>
      <c r="F22" s="254"/>
      <c r="G22" s="253"/>
      <c r="H22" s="255"/>
      <c r="K22"/>
    </row>
    <row r="23" spans="1:62" ht="17.100000000000001" customHeight="1" x14ac:dyDescent="0.2">
      <c r="A23" s="260" t="s">
        <v>13</v>
      </c>
      <c r="B23" s="261"/>
      <c r="C23" s="261"/>
      <c r="D23" s="261"/>
      <c r="E23" s="261"/>
      <c r="F23" s="261"/>
      <c r="G23" s="261"/>
      <c r="H23" s="262"/>
      <c r="K23"/>
    </row>
    <row r="24" spans="1:62" s="31" customFormat="1" ht="79.5" customHeight="1" x14ac:dyDescent="0.2">
      <c r="A24" s="263" t="s">
        <v>228</v>
      </c>
      <c r="B24" s="264"/>
      <c r="C24" s="264"/>
      <c r="D24" s="264"/>
      <c r="E24" s="264"/>
      <c r="F24" s="264"/>
      <c r="G24" s="264"/>
      <c r="H24" s="264"/>
    </row>
    <row r="25" spans="1:62" s="16" customFormat="1" ht="17.100000000000001" customHeight="1" x14ac:dyDescent="0.2">
      <c r="A25" s="256" t="s">
        <v>23</v>
      </c>
      <c r="B25" s="257"/>
      <c r="C25" s="258"/>
      <c r="D25" s="247"/>
      <c r="E25" s="248"/>
      <c r="F25" s="248"/>
      <c r="G25" s="248"/>
      <c r="H25" s="17" t="s">
        <v>14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42"/>
      <c r="B26" s="243"/>
      <c r="C26" s="244"/>
      <c r="D26" s="245" t="s">
        <v>201</v>
      </c>
      <c r="E26" s="246"/>
      <c r="F26" s="83" t="s">
        <v>202</v>
      </c>
      <c r="G26" s="83" t="s">
        <v>203</v>
      </c>
      <c r="H26" s="7"/>
      <c r="K26"/>
    </row>
    <row r="27" spans="1:62" ht="17.100000000000001" customHeight="1" x14ac:dyDescent="0.2">
      <c r="A27" s="239" t="s">
        <v>17</v>
      </c>
      <c r="B27" s="240"/>
      <c r="C27" s="241"/>
      <c r="D27" s="81"/>
      <c r="E27" s="224">
        <f>' Budget Itemization'!P103</f>
        <v>2646</v>
      </c>
      <c r="F27" s="224">
        <f>' Budget Itemization'!Q103</f>
        <v>501</v>
      </c>
      <c r="G27" s="224">
        <f>' Budget Itemization'!R103</f>
        <v>186</v>
      </c>
      <c r="H27" s="224">
        <f t="shared" ref="H27:H32" si="0">SUM(E27:G27)</f>
        <v>3333</v>
      </c>
      <c r="K27"/>
    </row>
    <row r="28" spans="1:62" ht="17.100000000000001" customHeight="1" x14ac:dyDescent="0.2">
      <c r="A28" s="239" t="s">
        <v>18</v>
      </c>
      <c r="B28" s="240"/>
      <c r="C28" s="241"/>
      <c r="D28" s="81"/>
      <c r="E28" s="224">
        <f>' Budget Itemization'!P104</f>
        <v>960</v>
      </c>
      <c r="F28" s="224">
        <f>' Budget Itemization'!Q104</f>
        <v>180</v>
      </c>
      <c r="G28" s="224">
        <f>' Budget Itemization'!R104</f>
        <v>60</v>
      </c>
      <c r="H28" s="224">
        <f t="shared" si="0"/>
        <v>1200</v>
      </c>
      <c r="K28"/>
    </row>
    <row r="29" spans="1:62" ht="17.100000000000001" customHeight="1" x14ac:dyDescent="0.2">
      <c r="A29" s="239" t="s">
        <v>19</v>
      </c>
      <c r="B29" s="240"/>
      <c r="C29" s="241"/>
      <c r="D29" s="81"/>
      <c r="E29" s="224">
        <f>' Budget Itemization'!P105</f>
        <v>320</v>
      </c>
      <c r="F29" s="224">
        <f>' Budget Itemization'!Q105</f>
        <v>60</v>
      </c>
      <c r="G29" s="224">
        <f>' Budget Itemization'!R105</f>
        <v>20</v>
      </c>
      <c r="H29" s="224">
        <f t="shared" si="0"/>
        <v>400</v>
      </c>
      <c r="K29"/>
    </row>
    <row r="30" spans="1:62" ht="17.100000000000001" customHeight="1" x14ac:dyDescent="0.2">
      <c r="A30" s="239" t="s">
        <v>20</v>
      </c>
      <c r="B30" s="240"/>
      <c r="C30" s="241"/>
      <c r="D30" s="81"/>
      <c r="E30" s="224">
        <f>' Budget Itemization'!P106</f>
        <v>560</v>
      </c>
      <c r="F30" s="224">
        <f>' Budget Itemization'!Q106</f>
        <v>105</v>
      </c>
      <c r="G30" s="224">
        <f>' Budget Itemization'!R106</f>
        <v>35</v>
      </c>
      <c r="H30" s="224">
        <f t="shared" si="0"/>
        <v>700</v>
      </c>
      <c r="K30"/>
    </row>
    <row r="31" spans="1:62" ht="17.100000000000001" customHeight="1" x14ac:dyDescent="0.2">
      <c r="A31" s="239" t="s">
        <v>49</v>
      </c>
      <c r="B31" s="240"/>
      <c r="C31" s="241"/>
      <c r="D31" s="51"/>
      <c r="E31" s="224">
        <f>' Budget Itemization'!P107</f>
        <v>1040</v>
      </c>
      <c r="F31" s="224">
        <f>' Budget Itemization'!Q107</f>
        <v>195</v>
      </c>
      <c r="G31" s="224">
        <f>' Budget Itemization'!R107</f>
        <v>65</v>
      </c>
      <c r="H31" s="224">
        <f t="shared" si="0"/>
        <v>1300</v>
      </c>
      <c r="K31"/>
    </row>
    <row r="32" spans="1:62" ht="17.100000000000001" customHeight="1" x14ac:dyDescent="0.2">
      <c r="A32" s="239" t="s">
        <v>21</v>
      </c>
      <c r="B32" s="240"/>
      <c r="C32" s="241"/>
      <c r="D32" s="81"/>
      <c r="E32" s="224">
        <f>' Budget Itemization'!P108</f>
        <v>80</v>
      </c>
      <c r="F32" s="224">
        <f>' Budget Itemization'!Q108</f>
        <v>15</v>
      </c>
      <c r="G32" s="224">
        <f>' Budget Itemization'!R108</f>
        <v>5</v>
      </c>
      <c r="H32" s="224">
        <f t="shared" si="0"/>
        <v>100</v>
      </c>
      <c r="K32"/>
    </row>
    <row r="33" spans="1:11" ht="17.100000000000001" customHeight="1" x14ac:dyDescent="0.2">
      <c r="A33" s="239" t="s">
        <v>22</v>
      </c>
      <c r="B33" s="240"/>
      <c r="C33" s="241"/>
      <c r="D33" s="81"/>
      <c r="E33" s="224">
        <f>SUM(E27:E32)</f>
        <v>5606</v>
      </c>
      <c r="F33" s="224">
        <f>SUM(F27:F32)</f>
        <v>1056</v>
      </c>
      <c r="G33" s="224">
        <f>SUM(G27:G32)</f>
        <v>371</v>
      </c>
      <c r="H33" s="224">
        <f>SUM(H27:H32)</f>
        <v>7033</v>
      </c>
      <c r="K33"/>
    </row>
    <row r="34" spans="1:11" ht="7.5" hidden="1" customHeight="1" thickBot="1" x14ac:dyDescent="0.25">
      <c r="A34" s="46"/>
      <c r="B34" s="46"/>
      <c r="C34" s="46"/>
      <c r="D34" s="46"/>
      <c r="E34" s="46"/>
      <c r="F34" s="46"/>
      <c r="G34" s="46"/>
      <c r="H34" s="46"/>
      <c r="K34"/>
    </row>
    <row r="35" spans="1:11" ht="16.5" hidden="1" customHeight="1" x14ac:dyDescent="0.2">
      <c r="A35" s="46"/>
      <c r="B35" s="46"/>
      <c r="C35" s="46"/>
      <c r="D35" s="46"/>
      <c r="E35" s="46"/>
      <c r="F35" s="46"/>
      <c r="G35" s="46"/>
      <c r="H35" s="46"/>
      <c r="K35"/>
    </row>
    <row r="36" spans="1:11" ht="16.5" hidden="1" customHeight="1" thickBot="1" x14ac:dyDescent="0.25">
      <c r="A36" s="46"/>
      <c r="B36" s="46"/>
      <c r="C36" s="46"/>
      <c r="D36" s="46"/>
      <c r="E36" s="46"/>
      <c r="F36" s="46"/>
      <c r="G36" s="46"/>
      <c r="H36" s="46"/>
      <c r="K36"/>
    </row>
    <row r="37" spans="1:11" ht="17.100000000000001" customHeight="1" x14ac:dyDescent="0.3">
      <c r="A37" s="237" t="s">
        <v>24</v>
      </c>
      <c r="B37" s="238"/>
      <c r="C37" s="238"/>
      <c r="D37" s="238"/>
      <c r="E37" s="238"/>
      <c r="F37" s="238"/>
      <c r="G37" s="82" t="s">
        <v>47</v>
      </c>
      <c r="H37" s="225">
        <f>H33</f>
        <v>7033</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ht="17.100000000000001" customHeight="1" x14ac:dyDescent="0.2">
      <c r="B71">
        <v>2</v>
      </c>
    </row>
    <row r="72" spans="2:2" ht="17.100000000000001" customHeight="1" x14ac:dyDescent="0.2">
      <c r="B72">
        <v>1</v>
      </c>
    </row>
  </sheetData>
  <sheetProtection password="9E17" sheet="1" objects="1" scenarios="1"/>
  <mergeCells count="48">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D11:F11"/>
    <mergeCell ref="C8:F8"/>
    <mergeCell ref="G18:H18"/>
    <mergeCell ref="G15:H15"/>
    <mergeCell ref="G16:H16"/>
    <mergeCell ref="B19:C19"/>
    <mergeCell ref="B18:C18"/>
    <mergeCell ref="D17:F17"/>
    <mergeCell ref="D18:F18"/>
    <mergeCell ref="G17:H17"/>
    <mergeCell ref="G19:H19"/>
    <mergeCell ref="D19:F19"/>
    <mergeCell ref="B17:C17"/>
    <mergeCell ref="A26:C26"/>
    <mergeCell ref="D26:E26"/>
    <mergeCell ref="D25:G25"/>
    <mergeCell ref="G20:H20"/>
    <mergeCell ref="G21:H21"/>
    <mergeCell ref="A22:H22"/>
    <mergeCell ref="A25:C25"/>
    <mergeCell ref="D20:F20"/>
    <mergeCell ref="B21:C21"/>
    <mergeCell ref="D21:F21"/>
    <mergeCell ref="A23:H23"/>
    <mergeCell ref="A24:H24"/>
    <mergeCell ref="B20:C20"/>
    <mergeCell ref="A37:F37"/>
    <mergeCell ref="A27:C27"/>
    <mergeCell ref="A28:C28"/>
    <mergeCell ref="A29:C29"/>
    <mergeCell ref="A30:C30"/>
    <mergeCell ref="A31:C31"/>
    <mergeCell ref="A32:C32"/>
    <mergeCell ref="A33:C33"/>
  </mergeCells>
  <phoneticPr fontId="0" type="noConversion"/>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10</xdr:row>
                    <xdr:rowOff>0</xdr:rowOff>
                  </from>
                  <to>
                    <xdr:col>2</xdr:col>
                    <xdr:colOff>1562100</xdr:colOff>
                    <xdr:row>10</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66675</xdr:colOff>
                    <xdr:row>7</xdr:row>
                    <xdr:rowOff>361950</xdr:rowOff>
                  </from>
                  <to>
                    <xdr:col>2</xdr:col>
                    <xdr:colOff>1276350</xdr:colOff>
                    <xdr:row>8</xdr:row>
                    <xdr:rowOff>200025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1162050</xdr:colOff>
                    <xdr:row>7</xdr:row>
                    <xdr:rowOff>304800</xdr:rowOff>
                  </from>
                  <to>
                    <xdr:col>4</xdr:col>
                    <xdr:colOff>466725</xdr:colOff>
                    <xdr:row>8</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1495425</xdr:colOff>
                    <xdr:row>2</xdr:row>
                    <xdr:rowOff>85725</xdr:rowOff>
                  </from>
                  <to>
                    <xdr:col>4</xdr:col>
                    <xdr:colOff>381000</xdr:colOff>
                    <xdr:row>3</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409575</xdr:colOff>
                    <xdr:row>2</xdr:row>
                    <xdr:rowOff>28575</xdr:rowOff>
                  </from>
                  <to>
                    <xdr:col>5</xdr:col>
                    <xdr:colOff>342900</xdr:colOff>
                    <xdr:row>3</xdr:row>
                    <xdr:rowOff>247650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xdr:col>
                    <xdr:colOff>57150</xdr:colOff>
                    <xdr:row>8</xdr:row>
                    <xdr:rowOff>104775</xdr:rowOff>
                  </from>
                  <to>
                    <xdr:col>2</xdr:col>
                    <xdr:colOff>1143000</xdr:colOff>
                    <xdr:row>8</xdr:row>
                    <xdr:rowOff>361950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2</xdr:col>
                    <xdr:colOff>1171575</xdr:colOff>
                    <xdr:row>8</xdr:row>
                    <xdr:rowOff>152400</xdr:rowOff>
                  </from>
                  <to>
                    <xdr:col>4</xdr:col>
                    <xdr:colOff>581025</xdr:colOff>
                    <xdr:row>9</xdr:row>
                    <xdr:rowOff>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2</xdr:col>
                    <xdr:colOff>19050</xdr:colOff>
                    <xdr:row>3</xdr:row>
                    <xdr:rowOff>9525</xdr:rowOff>
                  </from>
                  <to>
                    <xdr:col>2</xdr:col>
                    <xdr:colOff>542925</xdr:colOff>
                    <xdr:row>3</xdr:row>
                    <xdr:rowOff>228600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2</xdr:col>
                    <xdr:colOff>495300</xdr:colOff>
                    <xdr:row>3</xdr:row>
                    <xdr:rowOff>9525</xdr:rowOff>
                  </from>
                  <to>
                    <xdr:col>2</xdr:col>
                    <xdr:colOff>1057275</xdr:colOff>
                    <xdr:row>3</xdr:row>
                    <xdr:rowOff>228600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2</xdr:col>
                    <xdr:colOff>1104900</xdr:colOff>
                    <xdr:row>2</xdr:row>
                    <xdr:rowOff>38100</xdr:rowOff>
                  </from>
                  <to>
                    <xdr:col>3</xdr:col>
                    <xdr:colOff>57150</xdr:colOff>
                    <xdr:row>3</xdr:row>
                    <xdr:rowOff>266700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7</xdr:col>
                    <xdr:colOff>485775</xdr:colOff>
                    <xdr:row>5</xdr:row>
                    <xdr:rowOff>28575</xdr:rowOff>
                  </from>
                  <to>
                    <xdr:col>7</xdr:col>
                    <xdr:colOff>885825</xdr:colOff>
                    <xdr:row>6</xdr:row>
                    <xdr:rowOff>57150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7</xdr:col>
                    <xdr:colOff>0</xdr:colOff>
                    <xdr:row>5</xdr:row>
                    <xdr:rowOff>28575</xdr:rowOff>
                  </from>
                  <to>
                    <xdr:col>7</xdr:col>
                    <xdr:colOff>466725</xdr:colOff>
                    <xdr:row>6</xdr:row>
                    <xdr:rowOff>38100</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7</xdr:col>
                    <xdr:colOff>0</xdr:colOff>
                    <xdr:row>7</xdr:row>
                    <xdr:rowOff>28575</xdr:rowOff>
                  </from>
                  <to>
                    <xdr:col>7</xdr:col>
                    <xdr:colOff>466725</xdr:colOff>
                    <xdr:row>7</xdr:row>
                    <xdr:rowOff>247650</xdr:rowOff>
                  </to>
                </anchor>
              </controlPr>
            </control>
          </mc:Choice>
        </mc:AlternateContent>
        <mc:AlternateContent xmlns:mc="http://schemas.openxmlformats.org/markup-compatibility/2006">
          <mc:Choice Requires="x14">
            <control shapeId="1065" r:id="rId20" name="Check Box 41">
              <controlPr defaultSize="0" autoFill="0" autoLine="0" autoPict="0">
                <anchor moveWithCells="1">
                  <from>
                    <xdr:col>7</xdr:col>
                    <xdr:colOff>523875</xdr:colOff>
                    <xdr:row>6</xdr:row>
                    <xdr:rowOff>304800</xdr:rowOff>
                  </from>
                  <to>
                    <xdr:col>8</xdr:col>
                    <xdr:colOff>123825</xdr:colOff>
                    <xdr:row>7</xdr:row>
                    <xdr:rowOff>304800</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2</xdr:col>
                    <xdr:colOff>38100</xdr:colOff>
                    <xdr:row>8</xdr:row>
                    <xdr:rowOff>342900</xdr:rowOff>
                  </from>
                  <to>
                    <xdr:col>2</xdr:col>
                    <xdr:colOff>704850</xdr:colOff>
                    <xdr:row>9</xdr:row>
                    <xdr:rowOff>190500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2</xdr:col>
                    <xdr:colOff>47625</xdr:colOff>
                    <xdr:row>11</xdr:row>
                    <xdr:rowOff>0</xdr:rowOff>
                  </from>
                  <to>
                    <xdr:col>2</xdr:col>
                    <xdr:colOff>1562100</xdr:colOff>
                    <xdr:row>12</xdr:row>
                    <xdr:rowOff>28575</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6</xdr:col>
                    <xdr:colOff>47625</xdr:colOff>
                    <xdr:row>9</xdr:row>
                    <xdr:rowOff>0</xdr:rowOff>
                  </from>
                  <to>
                    <xdr:col>7</xdr:col>
                    <xdr:colOff>704850</xdr:colOff>
                    <xdr:row>10</xdr:row>
                    <xdr:rowOff>9525</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G2392"/>
  <sheetViews>
    <sheetView zoomScale="80" zoomScaleNormal="80" workbookViewId="0">
      <selection activeCell="B9" sqref="B9:O9"/>
    </sheetView>
  </sheetViews>
  <sheetFormatPr defaultRowHeight="12.75" x14ac:dyDescent="0.2"/>
  <cols>
    <col min="1" max="1" width="72.42578125" customWidth="1"/>
    <col min="2" max="3" width="16.85546875" customWidth="1"/>
    <col min="4" max="4" width="16.28515625" customWidth="1"/>
    <col min="5" max="5" width="17.42578125" style="5" customWidth="1"/>
    <col min="6" max="6" width="17.42578125" style="4" hidden="1" customWidth="1"/>
    <col min="7" max="10" width="15.7109375" style="4" customWidth="1"/>
    <col min="11" max="12" width="15.7109375" customWidth="1"/>
    <col min="13" max="13" width="15.7109375" style="5" customWidth="1"/>
    <col min="14" max="14" width="17.140625" hidden="1" customWidth="1"/>
    <col min="15" max="15" width="14.7109375" hidden="1" customWidth="1"/>
    <col min="16" max="16" width="16" hidden="1" customWidth="1"/>
    <col min="17" max="17" width="13.85546875" hidden="1" customWidth="1"/>
    <col min="18" max="18" width="16" hidden="1" customWidth="1"/>
    <col min="19" max="19" width="15.42578125" hidden="1" customWidth="1"/>
    <col min="20" max="20" width="15" hidden="1" customWidth="1"/>
    <col min="21" max="21" width="16.85546875" hidden="1" customWidth="1"/>
    <col min="22" max="23" width="9.140625" hidden="1" customWidth="1"/>
  </cols>
  <sheetData>
    <row r="1" spans="1:23" s="101" customFormat="1" ht="18.75" customHeight="1" x14ac:dyDescent="0.25">
      <c r="A1" s="337" t="s">
        <v>87</v>
      </c>
      <c r="B1" s="337"/>
      <c r="C1" s="337"/>
      <c r="D1" s="337"/>
      <c r="E1" s="337"/>
      <c r="F1" s="337"/>
      <c r="G1" s="337"/>
      <c r="H1" s="337"/>
      <c r="I1" s="337"/>
      <c r="J1" s="337"/>
      <c r="K1" s="337"/>
      <c r="L1" s="337"/>
      <c r="M1" s="337"/>
      <c r="N1" s="337"/>
    </row>
    <row r="2" spans="1:23" s="101" customFormat="1" ht="18" x14ac:dyDescent="0.25">
      <c r="A2" s="337"/>
      <c r="B2" s="337"/>
      <c r="C2" s="337"/>
      <c r="D2" s="337"/>
      <c r="E2" s="337"/>
      <c r="F2" s="337"/>
      <c r="G2" s="337"/>
      <c r="H2" s="337"/>
      <c r="I2" s="337"/>
      <c r="J2" s="337"/>
      <c r="K2" s="337"/>
      <c r="L2" s="337"/>
      <c r="M2" s="337"/>
      <c r="N2" s="337"/>
    </row>
    <row r="3" spans="1:23" s="101" customFormat="1" ht="18" x14ac:dyDescent="0.25">
      <c r="A3" s="338" t="s">
        <v>80</v>
      </c>
      <c r="B3" s="338"/>
      <c r="C3" s="338"/>
      <c r="D3" s="338"/>
      <c r="E3" s="338"/>
      <c r="F3" s="338"/>
      <c r="G3" s="338"/>
      <c r="H3" s="338"/>
      <c r="I3" s="338"/>
      <c r="J3" s="338"/>
      <c r="K3" s="338"/>
      <c r="L3" s="338"/>
      <c r="M3" s="338"/>
      <c r="N3" s="338"/>
    </row>
    <row r="4" spans="1:23" s="101" customFormat="1" ht="18" x14ac:dyDescent="0.25">
      <c r="A4" s="338"/>
      <c r="B4" s="338"/>
      <c r="C4" s="338"/>
      <c r="D4" s="338"/>
      <c r="E4" s="338"/>
      <c r="F4" s="338"/>
      <c r="G4" s="338"/>
      <c r="H4" s="338"/>
      <c r="I4" s="338"/>
      <c r="J4" s="338"/>
      <c r="K4" s="338"/>
      <c r="L4" s="338"/>
      <c r="M4" s="338"/>
      <c r="N4" s="338"/>
    </row>
    <row r="5" spans="1:23" s="101" customFormat="1" ht="12.75" hidden="1" customHeight="1" x14ac:dyDescent="0.25">
      <c r="A5" s="339" t="s">
        <v>55</v>
      </c>
      <c r="B5" s="339"/>
      <c r="C5" s="339"/>
      <c r="D5" s="339"/>
      <c r="E5" s="339"/>
      <c r="F5" s="339"/>
      <c r="G5" s="339"/>
      <c r="H5" s="339"/>
      <c r="I5" s="339"/>
      <c r="J5" s="339"/>
      <c r="K5" s="339"/>
      <c r="L5" s="339"/>
      <c r="M5" s="339"/>
      <c r="N5" s="339"/>
    </row>
    <row r="6" spans="1:23" s="101" customFormat="1" ht="18" hidden="1" x14ac:dyDescent="0.25">
      <c r="A6" s="339"/>
      <c r="B6" s="339"/>
      <c r="C6" s="339"/>
      <c r="D6" s="339"/>
      <c r="E6" s="339"/>
      <c r="F6" s="339"/>
      <c r="G6" s="339"/>
      <c r="H6" s="339"/>
      <c r="I6" s="339"/>
      <c r="J6" s="339"/>
      <c r="K6" s="339"/>
      <c r="L6" s="339"/>
      <c r="M6" s="339"/>
      <c r="N6" s="339"/>
    </row>
    <row r="7" spans="1:23" s="102" customFormat="1" ht="23.25" customHeight="1" x14ac:dyDescent="0.25">
      <c r="A7" s="135" t="s">
        <v>135</v>
      </c>
      <c r="B7" s="135"/>
      <c r="C7" s="135"/>
      <c r="D7" s="135"/>
      <c r="E7" s="135"/>
      <c r="F7" s="135"/>
      <c r="G7" s="135"/>
      <c r="H7" s="135"/>
      <c r="I7" s="135"/>
      <c r="J7" s="135"/>
      <c r="K7" s="135"/>
      <c r="L7" s="135"/>
      <c r="M7" s="135"/>
      <c r="N7" s="135"/>
    </row>
    <row r="8" spans="1:23" s="100" customFormat="1" ht="23.25" customHeight="1" x14ac:dyDescent="0.3">
      <c r="A8" s="107" t="s">
        <v>96</v>
      </c>
      <c r="B8" s="151" t="s">
        <v>207</v>
      </c>
      <c r="C8" s="151"/>
      <c r="E8" s="284"/>
      <c r="F8" s="284"/>
      <c r="G8" s="284"/>
      <c r="H8" s="284"/>
      <c r="I8" s="284"/>
      <c r="J8" s="284"/>
      <c r="K8" s="284"/>
      <c r="L8" s="284"/>
      <c r="M8" s="284"/>
    </row>
    <row r="9" spans="1:23" s="96" customFormat="1" ht="25.5" customHeight="1" x14ac:dyDescent="0.25">
      <c r="A9" s="107" t="s">
        <v>216</v>
      </c>
      <c r="B9" s="286" t="s">
        <v>75</v>
      </c>
      <c r="C9" s="286"/>
      <c r="D9" s="286"/>
      <c r="E9" s="286"/>
      <c r="F9" s="286"/>
      <c r="G9" s="286"/>
      <c r="H9" s="286"/>
      <c r="I9" s="286"/>
      <c r="J9" s="286"/>
      <c r="K9" s="286"/>
      <c r="L9" s="286"/>
      <c r="M9" s="286"/>
      <c r="N9" s="286"/>
      <c r="O9" s="286"/>
    </row>
    <row r="10" spans="1:23" s="96" customFormat="1" ht="28.5" customHeight="1" x14ac:dyDescent="0.25">
      <c r="A10" s="107" t="s">
        <v>209</v>
      </c>
      <c r="B10" s="285" t="s">
        <v>208</v>
      </c>
      <c r="C10" s="285"/>
      <c r="D10" s="285"/>
      <c r="E10" s="285"/>
      <c r="F10" s="285"/>
      <c r="G10" s="285"/>
      <c r="H10" s="285"/>
      <c r="I10" s="285"/>
      <c r="J10" s="285"/>
      <c r="K10" s="285"/>
      <c r="L10" s="285"/>
      <c r="M10" s="285"/>
      <c r="N10" s="285"/>
      <c r="O10" s="136"/>
    </row>
    <row r="11" spans="1:23" s="96" customFormat="1" ht="28.5" customHeight="1" x14ac:dyDescent="0.25">
      <c r="A11" s="107" t="s">
        <v>97</v>
      </c>
      <c r="B11" s="152" t="s">
        <v>210</v>
      </c>
      <c r="C11" s="186"/>
      <c r="D11" s="108"/>
      <c r="E11" s="108"/>
      <c r="F11" s="108"/>
      <c r="G11" s="108"/>
      <c r="H11" s="108"/>
      <c r="I11" s="108"/>
      <c r="J11" s="108"/>
      <c r="K11" s="108"/>
      <c r="L11" s="108"/>
      <c r="M11" s="108"/>
      <c r="N11" s="108"/>
      <c r="O11" s="108"/>
      <c r="P11" s="112" t="s">
        <v>99</v>
      </c>
    </row>
    <row r="12" spans="1:23" s="96" customFormat="1" ht="24.75" customHeight="1" x14ac:dyDescent="0.25">
      <c r="A12" s="107" t="s">
        <v>211</v>
      </c>
      <c r="B12" s="97" t="s">
        <v>72</v>
      </c>
      <c r="C12" s="97"/>
      <c r="D12" s="153">
        <v>50</v>
      </c>
      <c r="E12" s="97" t="s">
        <v>73</v>
      </c>
      <c r="F12" s="97"/>
      <c r="G12" s="153">
        <v>50</v>
      </c>
      <c r="H12" s="153"/>
      <c r="I12" s="153"/>
      <c r="J12" s="153"/>
      <c r="P12" s="96">
        <v>0.75</v>
      </c>
      <c r="Q12" s="96">
        <v>0.25</v>
      </c>
    </row>
    <row r="13" spans="1:23" s="100" customFormat="1" ht="18" customHeight="1" thickBot="1" x14ac:dyDescent="0.3">
      <c r="A13" s="107"/>
      <c r="B13" s="97" t="s">
        <v>74</v>
      </c>
      <c r="C13" s="97"/>
      <c r="D13" s="153">
        <v>0</v>
      </c>
      <c r="E13" s="97" t="s">
        <v>212</v>
      </c>
      <c r="F13" s="97"/>
      <c r="G13" s="153">
        <v>0</v>
      </c>
      <c r="H13" s="153"/>
      <c r="I13" s="153"/>
      <c r="J13" s="153"/>
      <c r="K13" s="103">
        <f>SUM(D12,G12,D13,G13)</f>
        <v>100</v>
      </c>
      <c r="L13" s="103"/>
      <c r="M13" s="103" t="str">
        <f>IF(K13&lt;&gt;100,"Error Must = 100%","ok")</f>
        <v>ok</v>
      </c>
      <c r="N13" s="97"/>
      <c r="O13" s="97"/>
    </row>
    <row r="14" spans="1:23" ht="38.25" customHeight="1" thickTop="1" x14ac:dyDescent="0.2">
      <c r="A14" s="340" t="s">
        <v>52</v>
      </c>
      <c r="B14" s="341"/>
      <c r="C14" s="341"/>
      <c r="D14" s="341"/>
      <c r="E14" s="342"/>
      <c r="F14" s="176"/>
      <c r="G14" s="343" t="s">
        <v>95</v>
      </c>
      <c r="H14" s="344"/>
      <c r="I14" s="344"/>
      <c r="J14" s="344"/>
      <c r="K14" s="344"/>
      <c r="L14" s="344"/>
      <c r="M14" s="345"/>
      <c r="N14" s="39" t="s">
        <v>78</v>
      </c>
      <c r="O14" s="40" t="s">
        <v>79</v>
      </c>
      <c r="P14" s="335" t="s">
        <v>134</v>
      </c>
      <c r="Q14" s="336"/>
      <c r="R14" s="336"/>
      <c r="S14" s="336"/>
      <c r="T14" s="336"/>
      <c r="U14" s="336"/>
      <c r="V14" s="336"/>
      <c r="W14" s="336"/>
    </row>
    <row r="15" spans="1:23" s="1" customFormat="1" ht="36" customHeight="1" x14ac:dyDescent="0.2">
      <c r="A15" s="23" t="s">
        <v>25</v>
      </c>
      <c r="B15" s="19" t="s">
        <v>26</v>
      </c>
      <c r="C15" s="19" t="s">
        <v>186</v>
      </c>
      <c r="D15" s="19" t="s">
        <v>180</v>
      </c>
      <c r="E15" s="19" t="s">
        <v>181</v>
      </c>
      <c r="F15" s="19" t="s">
        <v>182</v>
      </c>
      <c r="G15" s="20" t="s">
        <v>170</v>
      </c>
      <c r="H15" s="20" t="s">
        <v>169</v>
      </c>
      <c r="I15" s="20" t="s">
        <v>171</v>
      </c>
      <c r="J15" s="20" t="s">
        <v>172</v>
      </c>
      <c r="K15" s="21" t="s">
        <v>179</v>
      </c>
      <c r="L15" s="213" t="s">
        <v>187</v>
      </c>
      <c r="M15" s="22" t="s">
        <v>56</v>
      </c>
      <c r="N15" s="25"/>
      <c r="O15" s="41"/>
      <c r="P15" s="20" t="s">
        <v>173</v>
      </c>
      <c r="Q15" s="20" t="s">
        <v>174</v>
      </c>
      <c r="R15" s="20" t="s">
        <v>175</v>
      </c>
      <c r="S15" s="20" t="s">
        <v>176</v>
      </c>
      <c r="T15" s="20" t="s">
        <v>177</v>
      </c>
      <c r="U15" s="1" t="s">
        <v>178</v>
      </c>
    </row>
    <row r="16" spans="1:23" ht="24.95" customHeight="1" x14ac:dyDescent="0.2">
      <c r="A16" s="137" t="s">
        <v>70</v>
      </c>
      <c r="B16" s="137" t="s">
        <v>68</v>
      </c>
      <c r="C16" s="140">
        <v>1000</v>
      </c>
      <c r="D16" s="140">
        <v>100</v>
      </c>
      <c r="E16" s="141">
        <v>100</v>
      </c>
      <c r="F16" s="193">
        <f>SUM(D16:E16)</f>
        <v>200</v>
      </c>
      <c r="G16" s="214">
        <v>400</v>
      </c>
      <c r="H16" s="214">
        <v>400</v>
      </c>
      <c r="I16" s="214">
        <v>150</v>
      </c>
      <c r="J16" s="214">
        <v>50</v>
      </c>
      <c r="K16" s="214">
        <v>0</v>
      </c>
      <c r="L16" s="42">
        <f>M16-C16</f>
        <v>0</v>
      </c>
      <c r="M16" s="42">
        <f t="shared" ref="M16:M28" si="0">SUM(G16:K16)</f>
        <v>1000</v>
      </c>
      <c r="N16" s="148">
        <f>M16</f>
        <v>1000</v>
      </c>
      <c r="O16" s="54">
        <f>N16-M16</f>
        <v>0</v>
      </c>
      <c r="P16" s="190">
        <f>G16/$M16</f>
        <v>0.4</v>
      </c>
      <c r="Q16" s="190">
        <f>H16/$M16</f>
        <v>0.4</v>
      </c>
      <c r="R16" s="190">
        <f>I16/$M16</f>
        <v>0.15</v>
      </c>
      <c r="S16" s="190">
        <f>J16/$M16</f>
        <v>0.05</v>
      </c>
      <c r="T16" s="190">
        <f>K16/$M16</f>
        <v>0</v>
      </c>
      <c r="U16" s="191" t="str">
        <f>IF($P16+$Q16&gt;80%,"Fed Exceeds 80%", "ok")</f>
        <v>ok</v>
      </c>
    </row>
    <row r="17" spans="1:21" ht="24.95" customHeight="1" x14ac:dyDescent="0.2">
      <c r="A17" s="137"/>
      <c r="B17" s="137"/>
      <c r="C17" s="140">
        <v>1000</v>
      </c>
      <c r="D17" s="140">
        <v>100</v>
      </c>
      <c r="E17" s="141">
        <v>100</v>
      </c>
      <c r="F17" s="193">
        <f t="shared" ref="F17:F27" si="1">SUM(D17:E17)</f>
        <v>200</v>
      </c>
      <c r="G17" s="214">
        <v>400</v>
      </c>
      <c r="H17" s="214">
        <v>400</v>
      </c>
      <c r="I17" s="214">
        <v>150</v>
      </c>
      <c r="J17" s="214">
        <v>50</v>
      </c>
      <c r="K17" s="214">
        <v>0</v>
      </c>
      <c r="L17" s="42">
        <f t="shared" ref="L17:L27" si="2">M17-C17</f>
        <v>0</v>
      </c>
      <c r="M17" s="42">
        <f t="shared" si="0"/>
        <v>1000</v>
      </c>
      <c r="N17" s="148">
        <f>M17</f>
        <v>1000</v>
      </c>
      <c r="O17" s="54">
        <f>N17-M17</f>
        <v>0</v>
      </c>
      <c r="P17" s="190">
        <f t="shared" ref="P17:P27" si="3">G17/$M17</f>
        <v>0.4</v>
      </c>
      <c r="Q17" s="190">
        <f t="shared" ref="Q17:Q27" si="4">H17/$M17</f>
        <v>0.4</v>
      </c>
      <c r="R17" s="190">
        <f t="shared" ref="R17:R27" si="5">I17/$M17</f>
        <v>0.15</v>
      </c>
      <c r="S17" s="190">
        <f t="shared" ref="S17:S27" si="6">J17/$M17</f>
        <v>0.05</v>
      </c>
      <c r="T17" s="190">
        <f t="shared" ref="T17:T27" si="7">K17/$M17</f>
        <v>0</v>
      </c>
      <c r="U17" s="191" t="str">
        <f t="shared" ref="U17:U28" si="8">IF($P17+$Q17&gt;80%,"Fed Exceeds 80%", "ok")</f>
        <v>ok</v>
      </c>
    </row>
    <row r="18" spans="1:21" ht="24.95" customHeight="1" x14ac:dyDescent="0.2">
      <c r="A18" s="137"/>
      <c r="B18" s="137"/>
      <c r="C18" s="140"/>
      <c r="D18" s="140"/>
      <c r="E18" s="141"/>
      <c r="F18" s="193">
        <f t="shared" si="1"/>
        <v>0</v>
      </c>
      <c r="G18" s="214"/>
      <c r="H18" s="214"/>
      <c r="I18" s="214"/>
      <c r="J18" s="214"/>
      <c r="K18" s="214"/>
      <c r="L18" s="42">
        <f t="shared" si="2"/>
        <v>0</v>
      </c>
      <c r="M18" s="42">
        <f t="shared" si="0"/>
        <v>0</v>
      </c>
      <c r="N18" s="148">
        <f t="shared" ref="N18:N27" si="9">M18</f>
        <v>0</v>
      </c>
      <c r="O18" s="54">
        <f t="shared" ref="O18:O27" si="10">N18-M18</f>
        <v>0</v>
      </c>
      <c r="P18" s="190" t="e">
        <f t="shared" si="3"/>
        <v>#DIV/0!</v>
      </c>
      <c r="Q18" s="190" t="e">
        <f t="shared" si="4"/>
        <v>#DIV/0!</v>
      </c>
      <c r="R18" s="190" t="e">
        <f t="shared" si="5"/>
        <v>#DIV/0!</v>
      </c>
      <c r="S18" s="190" t="e">
        <f t="shared" si="6"/>
        <v>#DIV/0!</v>
      </c>
      <c r="T18" s="190" t="e">
        <f t="shared" si="7"/>
        <v>#DIV/0!</v>
      </c>
      <c r="U18" s="191" t="e">
        <f t="shared" si="8"/>
        <v>#DIV/0!</v>
      </c>
    </row>
    <row r="19" spans="1:21" ht="24.95" customHeight="1" x14ac:dyDescent="0.2">
      <c r="A19" s="137"/>
      <c r="B19" s="137"/>
      <c r="C19" s="140"/>
      <c r="D19" s="140"/>
      <c r="E19" s="141"/>
      <c r="F19" s="193">
        <f t="shared" si="1"/>
        <v>0</v>
      </c>
      <c r="G19" s="214"/>
      <c r="H19" s="214"/>
      <c r="I19" s="214"/>
      <c r="J19" s="214"/>
      <c r="K19" s="214"/>
      <c r="L19" s="42">
        <f t="shared" si="2"/>
        <v>0</v>
      </c>
      <c r="M19" s="42">
        <f t="shared" si="0"/>
        <v>0</v>
      </c>
      <c r="N19" s="148">
        <f t="shared" si="9"/>
        <v>0</v>
      </c>
      <c r="O19" s="54">
        <f t="shared" si="10"/>
        <v>0</v>
      </c>
      <c r="P19" s="190" t="e">
        <f t="shared" si="3"/>
        <v>#DIV/0!</v>
      </c>
      <c r="Q19" s="190" t="e">
        <f t="shared" si="4"/>
        <v>#DIV/0!</v>
      </c>
      <c r="R19" s="190" t="e">
        <f t="shared" si="5"/>
        <v>#DIV/0!</v>
      </c>
      <c r="S19" s="190" t="e">
        <f t="shared" si="6"/>
        <v>#DIV/0!</v>
      </c>
      <c r="T19" s="190" t="e">
        <f t="shared" si="7"/>
        <v>#DIV/0!</v>
      </c>
      <c r="U19" s="191" t="e">
        <f t="shared" si="8"/>
        <v>#DIV/0!</v>
      </c>
    </row>
    <row r="20" spans="1:21" ht="24.95" customHeight="1" x14ac:dyDescent="0.2">
      <c r="A20" s="137"/>
      <c r="B20" s="137"/>
      <c r="C20" s="140"/>
      <c r="D20" s="140"/>
      <c r="E20" s="141"/>
      <c r="F20" s="193">
        <f t="shared" si="1"/>
        <v>0</v>
      </c>
      <c r="G20" s="214"/>
      <c r="H20" s="214"/>
      <c r="I20" s="214"/>
      <c r="J20" s="214"/>
      <c r="K20" s="214"/>
      <c r="L20" s="42">
        <f t="shared" si="2"/>
        <v>0</v>
      </c>
      <c r="M20" s="42">
        <f t="shared" si="0"/>
        <v>0</v>
      </c>
      <c r="N20" s="148">
        <f t="shared" si="9"/>
        <v>0</v>
      </c>
      <c r="O20" s="54">
        <f t="shared" si="10"/>
        <v>0</v>
      </c>
      <c r="P20" s="190" t="e">
        <f t="shared" si="3"/>
        <v>#DIV/0!</v>
      </c>
      <c r="Q20" s="190" t="e">
        <f t="shared" si="4"/>
        <v>#DIV/0!</v>
      </c>
      <c r="R20" s="190" t="e">
        <f t="shared" si="5"/>
        <v>#DIV/0!</v>
      </c>
      <c r="S20" s="190" t="e">
        <f t="shared" si="6"/>
        <v>#DIV/0!</v>
      </c>
      <c r="T20" s="190" t="e">
        <f t="shared" si="7"/>
        <v>#DIV/0!</v>
      </c>
      <c r="U20" s="191" t="e">
        <f t="shared" si="8"/>
        <v>#DIV/0!</v>
      </c>
    </row>
    <row r="21" spans="1:21" ht="24.95" customHeight="1" x14ac:dyDescent="0.2">
      <c r="A21" s="137"/>
      <c r="B21" s="137"/>
      <c r="C21" s="140"/>
      <c r="D21" s="140"/>
      <c r="E21" s="141"/>
      <c r="F21" s="193">
        <f t="shared" si="1"/>
        <v>0</v>
      </c>
      <c r="G21" s="214"/>
      <c r="H21" s="214"/>
      <c r="I21" s="214"/>
      <c r="J21" s="214"/>
      <c r="K21" s="214"/>
      <c r="L21" s="42">
        <f t="shared" si="2"/>
        <v>0</v>
      </c>
      <c r="M21" s="42">
        <f t="shared" si="0"/>
        <v>0</v>
      </c>
      <c r="N21" s="148">
        <f t="shared" si="9"/>
        <v>0</v>
      </c>
      <c r="O21" s="54">
        <f t="shared" si="10"/>
        <v>0</v>
      </c>
      <c r="P21" s="190" t="e">
        <f t="shared" si="3"/>
        <v>#DIV/0!</v>
      </c>
      <c r="Q21" s="190" t="e">
        <f t="shared" si="4"/>
        <v>#DIV/0!</v>
      </c>
      <c r="R21" s="190" t="e">
        <f t="shared" si="5"/>
        <v>#DIV/0!</v>
      </c>
      <c r="S21" s="190" t="e">
        <f t="shared" si="6"/>
        <v>#DIV/0!</v>
      </c>
      <c r="T21" s="190" t="e">
        <f t="shared" si="7"/>
        <v>#DIV/0!</v>
      </c>
      <c r="U21" s="191" t="e">
        <f t="shared" si="8"/>
        <v>#DIV/0!</v>
      </c>
    </row>
    <row r="22" spans="1:21" ht="24.95" customHeight="1" x14ac:dyDescent="0.2">
      <c r="A22" s="137"/>
      <c r="B22" s="137"/>
      <c r="C22" s="140"/>
      <c r="D22" s="140"/>
      <c r="E22" s="141"/>
      <c r="F22" s="193">
        <f t="shared" si="1"/>
        <v>0</v>
      </c>
      <c r="G22" s="214"/>
      <c r="H22" s="214"/>
      <c r="I22" s="214"/>
      <c r="J22" s="214"/>
      <c r="K22" s="214"/>
      <c r="L22" s="42">
        <f t="shared" si="2"/>
        <v>0</v>
      </c>
      <c r="M22" s="42">
        <f t="shared" si="0"/>
        <v>0</v>
      </c>
      <c r="N22" s="148">
        <f t="shared" si="9"/>
        <v>0</v>
      </c>
      <c r="O22" s="54">
        <f t="shared" si="10"/>
        <v>0</v>
      </c>
      <c r="P22" s="190" t="e">
        <f t="shared" si="3"/>
        <v>#DIV/0!</v>
      </c>
      <c r="Q22" s="190" t="e">
        <f t="shared" si="4"/>
        <v>#DIV/0!</v>
      </c>
      <c r="R22" s="190" t="e">
        <f t="shared" si="5"/>
        <v>#DIV/0!</v>
      </c>
      <c r="S22" s="190" t="e">
        <f t="shared" si="6"/>
        <v>#DIV/0!</v>
      </c>
      <c r="T22" s="190" t="e">
        <f t="shared" si="7"/>
        <v>#DIV/0!</v>
      </c>
      <c r="U22" s="191" t="e">
        <f t="shared" si="8"/>
        <v>#DIV/0!</v>
      </c>
    </row>
    <row r="23" spans="1:21" ht="24.95" customHeight="1" x14ac:dyDescent="0.2">
      <c r="A23" s="137"/>
      <c r="B23" s="137"/>
      <c r="C23" s="140"/>
      <c r="D23" s="140"/>
      <c r="E23" s="141"/>
      <c r="F23" s="193">
        <f t="shared" si="1"/>
        <v>0</v>
      </c>
      <c r="G23" s="214"/>
      <c r="H23" s="214"/>
      <c r="I23" s="214"/>
      <c r="J23" s="214"/>
      <c r="K23" s="214"/>
      <c r="L23" s="42">
        <f t="shared" si="2"/>
        <v>0</v>
      </c>
      <c r="M23" s="42">
        <f t="shared" si="0"/>
        <v>0</v>
      </c>
      <c r="N23" s="148">
        <f t="shared" si="9"/>
        <v>0</v>
      </c>
      <c r="O23" s="54">
        <f t="shared" si="10"/>
        <v>0</v>
      </c>
      <c r="P23" s="190" t="e">
        <f t="shared" si="3"/>
        <v>#DIV/0!</v>
      </c>
      <c r="Q23" s="190" t="e">
        <f t="shared" si="4"/>
        <v>#DIV/0!</v>
      </c>
      <c r="R23" s="190" t="e">
        <f t="shared" si="5"/>
        <v>#DIV/0!</v>
      </c>
      <c r="S23" s="190" t="e">
        <f t="shared" si="6"/>
        <v>#DIV/0!</v>
      </c>
      <c r="T23" s="190" t="e">
        <f t="shared" si="7"/>
        <v>#DIV/0!</v>
      </c>
      <c r="U23" s="191" t="e">
        <f t="shared" si="8"/>
        <v>#DIV/0!</v>
      </c>
    </row>
    <row r="24" spans="1:21" ht="24.95" customHeight="1" x14ac:dyDescent="0.2">
      <c r="A24" s="137"/>
      <c r="B24" s="137"/>
      <c r="C24" s="140"/>
      <c r="D24" s="140"/>
      <c r="E24" s="141"/>
      <c r="F24" s="193">
        <f t="shared" si="1"/>
        <v>0</v>
      </c>
      <c r="G24" s="214"/>
      <c r="H24" s="214"/>
      <c r="I24" s="214"/>
      <c r="J24" s="214"/>
      <c r="K24" s="214"/>
      <c r="L24" s="42">
        <f t="shared" si="2"/>
        <v>0</v>
      </c>
      <c r="M24" s="42">
        <f t="shared" si="0"/>
        <v>0</v>
      </c>
      <c r="N24" s="148">
        <f t="shared" si="9"/>
        <v>0</v>
      </c>
      <c r="O24" s="54">
        <f t="shared" si="10"/>
        <v>0</v>
      </c>
      <c r="P24" s="190" t="e">
        <f t="shared" si="3"/>
        <v>#DIV/0!</v>
      </c>
      <c r="Q24" s="190" t="e">
        <f t="shared" si="4"/>
        <v>#DIV/0!</v>
      </c>
      <c r="R24" s="190" t="e">
        <f t="shared" si="5"/>
        <v>#DIV/0!</v>
      </c>
      <c r="S24" s="190" t="e">
        <f t="shared" si="6"/>
        <v>#DIV/0!</v>
      </c>
      <c r="T24" s="190" t="e">
        <f t="shared" si="7"/>
        <v>#DIV/0!</v>
      </c>
      <c r="U24" s="191" t="e">
        <f t="shared" si="8"/>
        <v>#DIV/0!</v>
      </c>
    </row>
    <row r="25" spans="1:21" ht="24.95" customHeight="1" x14ac:dyDescent="0.2">
      <c r="A25" s="137"/>
      <c r="B25" s="137"/>
      <c r="C25" s="140"/>
      <c r="D25" s="140"/>
      <c r="E25" s="141"/>
      <c r="F25" s="193">
        <f t="shared" si="1"/>
        <v>0</v>
      </c>
      <c r="G25" s="214"/>
      <c r="H25" s="214"/>
      <c r="I25" s="214"/>
      <c r="J25" s="214"/>
      <c r="K25" s="214"/>
      <c r="L25" s="42">
        <f t="shared" si="2"/>
        <v>0</v>
      </c>
      <c r="M25" s="42">
        <f t="shared" si="0"/>
        <v>0</v>
      </c>
      <c r="N25" s="148">
        <f t="shared" si="9"/>
        <v>0</v>
      </c>
      <c r="O25" s="54">
        <f t="shared" si="10"/>
        <v>0</v>
      </c>
      <c r="P25" s="190" t="e">
        <f t="shared" si="3"/>
        <v>#DIV/0!</v>
      </c>
      <c r="Q25" s="190" t="e">
        <f t="shared" si="4"/>
        <v>#DIV/0!</v>
      </c>
      <c r="R25" s="190" t="e">
        <f t="shared" si="5"/>
        <v>#DIV/0!</v>
      </c>
      <c r="S25" s="190" t="e">
        <f t="shared" si="6"/>
        <v>#DIV/0!</v>
      </c>
      <c r="T25" s="190" t="e">
        <f t="shared" si="7"/>
        <v>#DIV/0!</v>
      </c>
      <c r="U25" s="191" t="e">
        <f t="shared" si="8"/>
        <v>#DIV/0!</v>
      </c>
    </row>
    <row r="26" spans="1:21" ht="24.95" customHeight="1" x14ac:dyDescent="0.2">
      <c r="A26" s="137"/>
      <c r="B26" s="137"/>
      <c r="C26" s="140"/>
      <c r="D26" s="140"/>
      <c r="E26" s="141"/>
      <c r="F26" s="193">
        <f t="shared" si="1"/>
        <v>0</v>
      </c>
      <c r="G26" s="214"/>
      <c r="H26" s="214"/>
      <c r="I26" s="214"/>
      <c r="J26" s="214"/>
      <c r="K26" s="214"/>
      <c r="L26" s="42">
        <f t="shared" si="2"/>
        <v>0</v>
      </c>
      <c r="M26" s="42">
        <f t="shared" si="0"/>
        <v>0</v>
      </c>
      <c r="N26" s="148">
        <f t="shared" si="9"/>
        <v>0</v>
      </c>
      <c r="O26" s="54">
        <f t="shared" si="10"/>
        <v>0</v>
      </c>
      <c r="P26" s="190" t="e">
        <f t="shared" si="3"/>
        <v>#DIV/0!</v>
      </c>
      <c r="Q26" s="190" t="e">
        <f t="shared" si="4"/>
        <v>#DIV/0!</v>
      </c>
      <c r="R26" s="190" t="e">
        <f t="shared" si="5"/>
        <v>#DIV/0!</v>
      </c>
      <c r="S26" s="190" t="e">
        <f t="shared" si="6"/>
        <v>#DIV/0!</v>
      </c>
      <c r="T26" s="190" t="e">
        <f t="shared" si="7"/>
        <v>#DIV/0!</v>
      </c>
      <c r="U26" s="191" t="e">
        <f t="shared" si="8"/>
        <v>#DIV/0!</v>
      </c>
    </row>
    <row r="27" spans="1:21" ht="24.95" customHeight="1" x14ac:dyDescent="0.2">
      <c r="A27" s="137"/>
      <c r="B27" s="137"/>
      <c r="C27" s="140"/>
      <c r="D27" s="140"/>
      <c r="E27" s="141"/>
      <c r="F27" s="193">
        <f t="shared" si="1"/>
        <v>0</v>
      </c>
      <c r="G27" s="214"/>
      <c r="H27" s="214"/>
      <c r="I27" s="214"/>
      <c r="J27" s="214"/>
      <c r="K27" s="214"/>
      <c r="L27" s="42">
        <f t="shared" si="2"/>
        <v>0</v>
      </c>
      <c r="M27" s="42">
        <f t="shared" si="0"/>
        <v>0</v>
      </c>
      <c r="N27" s="148">
        <f t="shared" si="9"/>
        <v>0</v>
      </c>
      <c r="O27" s="54">
        <f t="shared" si="10"/>
        <v>0</v>
      </c>
      <c r="P27" s="190" t="e">
        <f t="shared" si="3"/>
        <v>#DIV/0!</v>
      </c>
      <c r="Q27" s="190" t="e">
        <f t="shared" si="4"/>
        <v>#DIV/0!</v>
      </c>
      <c r="R27" s="190" t="e">
        <f t="shared" si="5"/>
        <v>#DIV/0!</v>
      </c>
      <c r="S27" s="190" t="e">
        <f t="shared" si="6"/>
        <v>#DIV/0!</v>
      </c>
      <c r="T27" s="190" t="e">
        <f t="shared" si="7"/>
        <v>#DIV/0!</v>
      </c>
      <c r="U27" s="191" t="e">
        <f t="shared" si="8"/>
        <v>#DIV/0!</v>
      </c>
    </row>
    <row r="28" spans="1:21" ht="17.100000000000001" customHeight="1" thickBot="1" x14ac:dyDescent="0.25">
      <c r="A28" s="301" t="s">
        <v>27</v>
      </c>
      <c r="B28" s="302"/>
      <c r="C28" s="302"/>
      <c r="D28" s="302"/>
      <c r="E28" s="303"/>
      <c r="F28" s="177"/>
      <c r="G28" s="43">
        <f>SUM(G16:G27)</f>
        <v>800</v>
      </c>
      <c r="H28" s="43">
        <f t="shared" ref="H28:J28" si="11">SUM(H16:H27)</f>
        <v>800</v>
      </c>
      <c r="I28" s="43">
        <f t="shared" si="11"/>
        <v>300</v>
      </c>
      <c r="J28" s="43">
        <f t="shared" si="11"/>
        <v>100</v>
      </c>
      <c r="K28" s="44">
        <f>SUM(K16:K27)</f>
        <v>0</v>
      </c>
      <c r="L28" s="44">
        <f>SUM(L16:L27)</f>
        <v>0</v>
      </c>
      <c r="M28" s="45">
        <f t="shared" si="0"/>
        <v>2000</v>
      </c>
      <c r="N28" s="42">
        <f>SUM(N16:N27)</f>
        <v>2000</v>
      </c>
      <c r="O28" s="42">
        <f>SUM(O16:O27)</f>
        <v>0</v>
      </c>
      <c r="P28" s="190">
        <f t="shared" ref="P28" si="12">G28/$M28</f>
        <v>0.4</v>
      </c>
      <c r="Q28" s="190">
        <f t="shared" ref="Q28" si="13">H28/$M28</f>
        <v>0.4</v>
      </c>
      <c r="R28" s="190">
        <f t="shared" ref="R28" si="14">I28/$M28</f>
        <v>0.15</v>
      </c>
      <c r="S28" s="190">
        <f t="shared" ref="S28" si="15">J28/$M28</f>
        <v>0.05</v>
      </c>
      <c r="T28" s="190">
        <f t="shared" ref="T28" si="16">K28/$M28</f>
        <v>0</v>
      </c>
      <c r="U28" s="191" t="str">
        <f t="shared" si="8"/>
        <v>ok</v>
      </c>
    </row>
    <row r="29" spans="1:21" ht="17.100000000000001" customHeight="1" thickTop="1" thickBot="1" x14ac:dyDescent="0.25">
      <c r="A29" s="346" t="s">
        <v>191</v>
      </c>
      <c r="B29" s="347"/>
      <c r="C29" s="347"/>
      <c r="D29" s="347"/>
      <c r="E29" s="348"/>
      <c r="F29" s="194"/>
      <c r="G29" s="287"/>
      <c r="H29" s="288"/>
      <c r="I29" s="288"/>
      <c r="J29" s="288"/>
      <c r="K29" s="288"/>
      <c r="L29" s="288"/>
      <c r="M29" s="334"/>
      <c r="N29" s="287"/>
      <c r="O29" s="288"/>
    </row>
    <row r="30" spans="1:21" ht="24.95" customHeight="1" thickTop="1" x14ac:dyDescent="0.2">
      <c r="A30" s="137" t="s">
        <v>28</v>
      </c>
      <c r="B30" s="140">
        <v>7.6499999999999999E-2</v>
      </c>
      <c r="C30" s="55"/>
      <c r="D30" s="140">
        <v>2000</v>
      </c>
      <c r="E30" s="55">
        <f>SUM(B30)*(D30)</f>
        <v>153</v>
      </c>
      <c r="F30" s="195"/>
      <c r="G30" s="214">
        <v>61</v>
      </c>
      <c r="H30" s="214">
        <v>61</v>
      </c>
      <c r="I30" s="214">
        <v>23</v>
      </c>
      <c r="J30" s="214">
        <v>8</v>
      </c>
      <c r="K30" s="214"/>
      <c r="L30" s="56">
        <f>M30-E30</f>
        <v>0</v>
      </c>
      <c r="M30" s="57">
        <f t="shared" ref="M30:M39" si="17">SUM(G30:K30)</f>
        <v>153</v>
      </c>
      <c r="N30" s="148">
        <f>M30</f>
        <v>153</v>
      </c>
      <c r="O30" s="54">
        <f>N30-M30</f>
        <v>0</v>
      </c>
      <c r="P30" s="190">
        <f t="shared" ref="P30:P39" si="18">G30/$M30</f>
        <v>0.39869281045751637</v>
      </c>
      <c r="Q30" s="190">
        <f t="shared" ref="Q30:Q39" si="19">H30/$M30</f>
        <v>0.39869281045751637</v>
      </c>
      <c r="R30" s="190">
        <f t="shared" ref="R30:R39" si="20">I30/$M30</f>
        <v>0.15032679738562091</v>
      </c>
      <c r="S30" s="190">
        <f t="shared" ref="S30:S39" si="21">J30/$M30</f>
        <v>5.2287581699346407E-2</v>
      </c>
      <c r="T30" s="190">
        <f t="shared" ref="T30:T39" si="22">K30/$M30</f>
        <v>0</v>
      </c>
      <c r="U30" s="191" t="str">
        <f t="shared" ref="U30:U40" si="23">IF($P30+$Q30&gt;80%,"Fed Exceeds 80%", "ok")</f>
        <v>ok</v>
      </c>
    </row>
    <row r="31" spans="1:21" ht="24.95" customHeight="1" x14ac:dyDescent="0.2">
      <c r="A31" s="137" t="s">
        <v>69</v>
      </c>
      <c r="B31" s="140">
        <v>0.06</v>
      </c>
      <c r="C31" s="55"/>
      <c r="D31" s="140">
        <v>2000</v>
      </c>
      <c r="E31" s="55">
        <f>SUM(B31)*(D31)</f>
        <v>120</v>
      </c>
      <c r="F31" s="195"/>
      <c r="G31" s="214">
        <v>48</v>
      </c>
      <c r="H31" s="214">
        <v>48</v>
      </c>
      <c r="I31" s="214">
        <v>18</v>
      </c>
      <c r="J31" s="214">
        <v>6</v>
      </c>
      <c r="K31" s="214"/>
      <c r="L31" s="56">
        <f t="shared" ref="L31:L38" si="24">M31-E31</f>
        <v>0</v>
      </c>
      <c r="M31" s="42">
        <f t="shared" si="17"/>
        <v>120</v>
      </c>
      <c r="N31" s="148">
        <f t="shared" ref="N31:N38" si="25">M31</f>
        <v>120</v>
      </c>
      <c r="O31" s="54">
        <f t="shared" ref="O31:O38" si="26">N31-M31</f>
        <v>0</v>
      </c>
      <c r="P31" s="190">
        <f t="shared" si="18"/>
        <v>0.4</v>
      </c>
      <c r="Q31" s="190">
        <f t="shared" si="19"/>
        <v>0.4</v>
      </c>
      <c r="R31" s="190">
        <f t="shared" si="20"/>
        <v>0.15</v>
      </c>
      <c r="S31" s="190">
        <f t="shared" si="21"/>
        <v>0.05</v>
      </c>
      <c r="T31" s="190">
        <f t="shared" si="22"/>
        <v>0</v>
      </c>
      <c r="U31" s="191" t="str">
        <f t="shared" si="23"/>
        <v>ok</v>
      </c>
    </row>
    <row r="32" spans="1:21" ht="24.95" customHeight="1" x14ac:dyDescent="0.2">
      <c r="A32" s="137" t="s">
        <v>29</v>
      </c>
      <c r="B32" s="140">
        <v>5.0000000000000001E-3</v>
      </c>
      <c r="C32" s="55"/>
      <c r="D32" s="140">
        <v>2000</v>
      </c>
      <c r="E32" s="55">
        <f>SUM(B32)*(D32)</f>
        <v>10</v>
      </c>
      <c r="F32" s="195"/>
      <c r="G32" s="214">
        <v>4</v>
      </c>
      <c r="H32" s="214">
        <v>4</v>
      </c>
      <c r="I32" s="214"/>
      <c r="J32" s="214">
        <v>2</v>
      </c>
      <c r="K32" s="214"/>
      <c r="L32" s="56">
        <f t="shared" si="24"/>
        <v>0</v>
      </c>
      <c r="M32" s="42">
        <f t="shared" si="17"/>
        <v>10</v>
      </c>
      <c r="N32" s="148">
        <f t="shared" si="25"/>
        <v>10</v>
      </c>
      <c r="O32" s="54">
        <f t="shared" si="26"/>
        <v>0</v>
      </c>
      <c r="P32" s="190">
        <f t="shared" si="18"/>
        <v>0.4</v>
      </c>
      <c r="Q32" s="190">
        <f t="shared" si="19"/>
        <v>0.4</v>
      </c>
      <c r="R32" s="190">
        <f t="shared" si="20"/>
        <v>0</v>
      </c>
      <c r="S32" s="190">
        <f t="shared" si="21"/>
        <v>0.2</v>
      </c>
      <c r="T32" s="190">
        <f t="shared" si="22"/>
        <v>0</v>
      </c>
      <c r="U32" s="191" t="str">
        <f t="shared" si="23"/>
        <v>ok</v>
      </c>
    </row>
    <row r="33" spans="1:21" ht="24.95" customHeight="1" x14ac:dyDescent="0.2">
      <c r="A33" s="137" t="s">
        <v>71</v>
      </c>
      <c r="B33" s="137"/>
      <c r="C33" s="137"/>
      <c r="D33" s="137"/>
      <c r="E33" s="140">
        <v>1000</v>
      </c>
      <c r="F33" s="196"/>
      <c r="G33" s="214">
        <v>400</v>
      </c>
      <c r="H33" s="214">
        <v>400</v>
      </c>
      <c r="I33" s="214">
        <v>150</v>
      </c>
      <c r="J33" s="214">
        <v>50</v>
      </c>
      <c r="K33" s="214"/>
      <c r="L33" s="56">
        <f t="shared" si="24"/>
        <v>0</v>
      </c>
      <c r="M33" s="42">
        <f t="shared" si="17"/>
        <v>1000</v>
      </c>
      <c r="N33" s="148">
        <f t="shared" si="25"/>
        <v>1000</v>
      </c>
      <c r="O33" s="54">
        <f t="shared" si="26"/>
        <v>0</v>
      </c>
      <c r="P33" s="190">
        <f t="shared" si="18"/>
        <v>0.4</v>
      </c>
      <c r="Q33" s="190">
        <f t="shared" si="19"/>
        <v>0.4</v>
      </c>
      <c r="R33" s="190">
        <f t="shared" si="20"/>
        <v>0.15</v>
      </c>
      <c r="S33" s="190">
        <f t="shared" si="21"/>
        <v>0.05</v>
      </c>
      <c r="T33" s="190">
        <f t="shared" si="22"/>
        <v>0</v>
      </c>
      <c r="U33" s="191" t="str">
        <f t="shared" si="23"/>
        <v>ok</v>
      </c>
    </row>
    <row r="34" spans="1:21" ht="24.95" customHeight="1" x14ac:dyDescent="0.2">
      <c r="A34" s="137"/>
      <c r="B34" s="137"/>
      <c r="C34" s="137"/>
      <c r="D34" s="137"/>
      <c r="E34" s="140"/>
      <c r="F34" s="196"/>
      <c r="G34" s="214"/>
      <c r="H34" s="214"/>
      <c r="I34" s="214"/>
      <c r="J34" s="214"/>
      <c r="K34" s="214"/>
      <c r="L34" s="56">
        <f t="shared" si="24"/>
        <v>0</v>
      </c>
      <c r="M34" s="42">
        <f t="shared" si="17"/>
        <v>0</v>
      </c>
      <c r="N34" s="148">
        <f t="shared" si="25"/>
        <v>0</v>
      </c>
      <c r="O34" s="54">
        <f t="shared" si="26"/>
        <v>0</v>
      </c>
      <c r="P34" s="190" t="e">
        <f t="shared" si="18"/>
        <v>#DIV/0!</v>
      </c>
      <c r="Q34" s="190" t="e">
        <f t="shared" si="19"/>
        <v>#DIV/0!</v>
      </c>
      <c r="R34" s="190" t="e">
        <f t="shared" si="20"/>
        <v>#DIV/0!</v>
      </c>
      <c r="S34" s="190" t="e">
        <f t="shared" si="21"/>
        <v>#DIV/0!</v>
      </c>
      <c r="T34" s="190" t="e">
        <f t="shared" si="22"/>
        <v>#DIV/0!</v>
      </c>
      <c r="U34" s="191" t="e">
        <f t="shared" si="23"/>
        <v>#DIV/0!</v>
      </c>
    </row>
    <row r="35" spans="1:21" ht="24.95" customHeight="1" x14ac:dyDescent="0.2">
      <c r="A35" s="137"/>
      <c r="B35" s="137"/>
      <c r="C35" s="137"/>
      <c r="D35" s="137"/>
      <c r="E35" s="140"/>
      <c r="F35" s="196"/>
      <c r="G35" s="214"/>
      <c r="H35" s="214"/>
      <c r="I35" s="214"/>
      <c r="J35" s="214"/>
      <c r="K35" s="214"/>
      <c r="L35" s="56">
        <f t="shared" si="24"/>
        <v>0</v>
      </c>
      <c r="M35" s="42">
        <f t="shared" si="17"/>
        <v>0</v>
      </c>
      <c r="N35" s="148">
        <f t="shared" si="25"/>
        <v>0</v>
      </c>
      <c r="O35" s="54">
        <f t="shared" si="26"/>
        <v>0</v>
      </c>
      <c r="P35" s="190" t="e">
        <f t="shared" si="18"/>
        <v>#DIV/0!</v>
      </c>
      <c r="Q35" s="190" t="e">
        <f t="shared" si="19"/>
        <v>#DIV/0!</v>
      </c>
      <c r="R35" s="190" t="e">
        <f t="shared" si="20"/>
        <v>#DIV/0!</v>
      </c>
      <c r="S35" s="190" t="e">
        <f t="shared" si="21"/>
        <v>#DIV/0!</v>
      </c>
      <c r="T35" s="190" t="e">
        <f t="shared" si="22"/>
        <v>#DIV/0!</v>
      </c>
      <c r="U35" s="191" t="e">
        <f t="shared" si="23"/>
        <v>#DIV/0!</v>
      </c>
    </row>
    <row r="36" spans="1:21" ht="24.95" customHeight="1" x14ac:dyDescent="0.2">
      <c r="A36" s="137"/>
      <c r="B36" s="137"/>
      <c r="C36" s="137"/>
      <c r="D36" s="137"/>
      <c r="E36" s="140">
        <v>50</v>
      </c>
      <c r="F36" s="196"/>
      <c r="G36" s="214">
        <v>10</v>
      </c>
      <c r="H36" s="214">
        <v>10</v>
      </c>
      <c r="I36" s="214">
        <v>10</v>
      </c>
      <c r="J36" s="214">
        <v>10</v>
      </c>
      <c r="K36" s="214">
        <v>10</v>
      </c>
      <c r="L36" s="56">
        <f t="shared" si="24"/>
        <v>0</v>
      </c>
      <c r="M36" s="42">
        <f t="shared" si="17"/>
        <v>50</v>
      </c>
      <c r="N36" s="148">
        <f t="shared" si="25"/>
        <v>50</v>
      </c>
      <c r="O36" s="54">
        <f t="shared" si="26"/>
        <v>0</v>
      </c>
      <c r="P36" s="190">
        <f t="shared" si="18"/>
        <v>0.2</v>
      </c>
      <c r="Q36" s="190">
        <f t="shared" si="19"/>
        <v>0.2</v>
      </c>
      <c r="R36" s="190">
        <f t="shared" si="20"/>
        <v>0.2</v>
      </c>
      <c r="S36" s="190">
        <f t="shared" si="21"/>
        <v>0.2</v>
      </c>
      <c r="T36" s="190">
        <f t="shared" si="22"/>
        <v>0.2</v>
      </c>
      <c r="U36" s="191" t="str">
        <f t="shared" si="23"/>
        <v>ok</v>
      </c>
    </row>
    <row r="37" spans="1:21" ht="24.95" customHeight="1" x14ac:dyDescent="0.2">
      <c r="A37" s="137"/>
      <c r="B37" s="137"/>
      <c r="C37" s="137"/>
      <c r="D37" s="137"/>
      <c r="E37" s="140"/>
      <c r="F37" s="196"/>
      <c r="G37" s="214"/>
      <c r="H37" s="214"/>
      <c r="I37" s="214"/>
      <c r="J37" s="214"/>
      <c r="K37" s="214"/>
      <c r="L37" s="56">
        <f t="shared" si="24"/>
        <v>0</v>
      </c>
      <c r="M37" s="42">
        <f t="shared" si="17"/>
        <v>0</v>
      </c>
      <c r="N37" s="148">
        <f t="shared" si="25"/>
        <v>0</v>
      </c>
      <c r="O37" s="54">
        <f t="shared" si="26"/>
        <v>0</v>
      </c>
      <c r="P37" s="190" t="e">
        <f t="shared" si="18"/>
        <v>#DIV/0!</v>
      </c>
      <c r="Q37" s="190" t="e">
        <f t="shared" si="19"/>
        <v>#DIV/0!</v>
      </c>
      <c r="R37" s="190" t="e">
        <f t="shared" si="20"/>
        <v>#DIV/0!</v>
      </c>
      <c r="S37" s="190" t="e">
        <f t="shared" si="21"/>
        <v>#DIV/0!</v>
      </c>
      <c r="T37" s="190" t="e">
        <f t="shared" si="22"/>
        <v>#DIV/0!</v>
      </c>
      <c r="U37" s="191" t="e">
        <f t="shared" si="23"/>
        <v>#DIV/0!</v>
      </c>
    </row>
    <row r="38" spans="1:21" ht="24.95" customHeight="1" x14ac:dyDescent="0.2">
      <c r="A38" s="137"/>
      <c r="B38" s="137"/>
      <c r="C38" s="137"/>
      <c r="D38" s="137"/>
      <c r="E38" s="140"/>
      <c r="F38" s="196"/>
      <c r="G38" s="214"/>
      <c r="H38" s="214"/>
      <c r="I38" s="214"/>
      <c r="J38" s="214"/>
      <c r="K38" s="214"/>
      <c r="L38" s="56">
        <f t="shared" si="24"/>
        <v>0</v>
      </c>
      <c r="M38" s="42">
        <f t="shared" si="17"/>
        <v>0</v>
      </c>
      <c r="N38" s="148">
        <f t="shared" si="25"/>
        <v>0</v>
      </c>
      <c r="O38" s="54">
        <f t="shared" si="26"/>
        <v>0</v>
      </c>
      <c r="P38" s="190" t="e">
        <f t="shared" si="18"/>
        <v>#DIV/0!</v>
      </c>
      <c r="Q38" s="190" t="e">
        <f t="shared" si="19"/>
        <v>#DIV/0!</v>
      </c>
      <c r="R38" s="190" t="e">
        <f t="shared" si="20"/>
        <v>#DIV/0!</v>
      </c>
      <c r="S38" s="190" t="e">
        <f t="shared" si="21"/>
        <v>#DIV/0!</v>
      </c>
      <c r="T38" s="190" t="e">
        <f t="shared" si="22"/>
        <v>#DIV/0!</v>
      </c>
      <c r="U38" s="191" t="e">
        <f t="shared" si="23"/>
        <v>#DIV/0!</v>
      </c>
    </row>
    <row r="39" spans="1:21" ht="17.100000000000001" customHeight="1" thickBot="1" x14ac:dyDescent="0.25">
      <c r="A39" s="301" t="s">
        <v>27</v>
      </c>
      <c r="B39" s="302"/>
      <c r="C39" s="302"/>
      <c r="D39" s="302"/>
      <c r="E39" s="303"/>
      <c r="F39" s="177"/>
      <c r="G39" s="58">
        <f>SUM(G30:G38)</f>
        <v>523</v>
      </c>
      <c r="H39" s="58">
        <f t="shared" ref="H39:L39" si="27">SUM(H30:H38)</f>
        <v>523</v>
      </c>
      <c r="I39" s="58">
        <f t="shared" si="27"/>
        <v>201</v>
      </c>
      <c r="J39" s="58">
        <f t="shared" si="27"/>
        <v>76</v>
      </c>
      <c r="K39" s="58">
        <f t="shared" si="27"/>
        <v>10</v>
      </c>
      <c r="L39" s="58">
        <f t="shared" si="27"/>
        <v>0</v>
      </c>
      <c r="M39" s="59">
        <f t="shared" si="17"/>
        <v>1333</v>
      </c>
      <c r="N39" s="54">
        <f>SUM(N30:N38)</f>
        <v>1333</v>
      </c>
      <c r="O39" s="54">
        <f>SUM(O30:O38)</f>
        <v>0</v>
      </c>
      <c r="P39" s="190">
        <f t="shared" si="18"/>
        <v>0.39234808702175544</v>
      </c>
      <c r="Q39" s="190">
        <f t="shared" si="19"/>
        <v>0.39234808702175544</v>
      </c>
      <c r="R39" s="190">
        <f t="shared" si="20"/>
        <v>0.15078769692423105</v>
      </c>
      <c r="S39" s="190">
        <f t="shared" si="21"/>
        <v>5.7014253563390849E-2</v>
      </c>
      <c r="T39" s="190">
        <f t="shared" si="22"/>
        <v>7.5018754688672166E-3</v>
      </c>
      <c r="U39" s="191" t="str">
        <f t="shared" si="23"/>
        <v>ok</v>
      </c>
    </row>
    <row r="40" spans="1:21" ht="16.5" customHeight="1" thickTop="1" thickBot="1" x14ac:dyDescent="0.25">
      <c r="A40" s="324" t="s">
        <v>30</v>
      </c>
      <c r="B40" s="325"/>
      <c r="C40" s="325"/>
      <c r="D40" s="325"/>
      <c r="E40" s="326"/>
      <c r="F40" s="85"/>
      <c r="G40" s="60">
        <f>SUM(G39+G28)</f>
        <v>1323</v>
      </c>
      <c r="H40" s="60">
        <f t="shared" ref="H40:L40" si="28">SUM(H39+H28)</f>
        <v>1323</v>
      </c>
      <c r="I40" s="60">
        <f t="shared" si="28"/>
        <v>501</v>
      </c>
      <c r="J40" s="60">
        <f t="shared" si="28"/>
        <v>176</v>
      </c>
      <c r="K40" s="60">
        <f t="shared" si="28"/>
        <v>10</v>
      </c>
      <c r="L40" s="60">
        <f t="shared" si="28"/>
        <v>0</v>
      </c>
      <c r="M40" s="61">
        <f>SUM(G40:K40)</f>
        <v>3333</v>
      </c>
      <c r="N40" s="54">
        <f>N28+N39</f>
        <v>3333</v>
      </c>
      <c r="O40" s="54">
        <f>O28+O39</f>
        <v>0</v>
      </c>
      <c r="P40" s="190">
        <f t="shared" ref="P40" si="29">G40/$M40</f>
        <v>0.39693969396939693</v>
      </c>
      <c r="Q40" s="190">
        <f t="shared" ref="Q40" si="30">H40/$M40</f>
        <v>0.39693969396939693</v>
      </c>
      <c r="R40" s="190">
        <f t="shared" ref="R40" si="31">I40/$M40</f>
        <v>0.15031503150315031</v>
      </c>
      <c r="S40" s="190">
        <f t="shared" ref="S40" si="32">J40/$M40</f>
        <v>5.2805280528052806E-2</v>
      </c>
      <c r="T40" s="190">
        <f t="shared" ref="T40" si="33">K40/$M40</f>
        <v>3.0003000300030001E-3</v>
      </c>
      <c r="U40" s="191" t="str">
        <f t="shared" si="23"/>
        <v>ok</v>
      </c>
    </row>
    <row r="41" spans="1:21" ht="27.75" customHeight="1" thickTop="1" x14ac:dyDescent="0.2">
      <c r="A41" s="84"/>
      <c r="B41" s="85"/>
      <c r="C41" s="85"/>
      <c r="D41" s="85"/>
      <c r="E41" s="86"/>
      <c r="F41" s="85"/>
      <c r="G41" s="343" t="s">
        <v>85</v>
      </c>
      <c r="H41" s="344"/>
      <c r="I41" s="344"/>
      <c r="J41" s="344"/>
      <c r="K41" s="344"/>
      <c r="L41" s="344"/>
      <c r="M41" s="345"/>
      <c r="N41" s="39"/>
      <c r="O41" s="40"/>
    </row>
    <row r="42" spans="1:21" ht="44.25" customHeight="1" thickBot="1" x14ac:dyDescent="0.25">
      <c r="A42" s="316" t="s">
        <v>192</v>
      </c>
      <c r="B42" s="317"/>
      <c r="C42" s="317"/>
      <c r="D42" s="317"/>
      <c r="E42" s="318"/>
      <c r="F42" s="179"/>
      <c r="G42" s="20" t="s">
        <v>170</v>
      </c>
      <c r="H42" s="20" t="s">
        <v>169</v>
      </c>
      <c r="I42" s="20" t="s">
        <v>171</v>
      </c>
      <c r="J42" s="20" t="s">
        <v>172</v>
      </c>
      <c r="K42" s="21" t="s">
        <v>179</v>
      </c>
      <c r="L42" s="213" t="s">
        <v>187</v>
      </c>
      <c r="M42" s="22" t="s">
        <v>56</v>
      </c>
      <c r="N42" s="25"/>
      <c r="O42" s="41"/>
    </row>
    <row r="43" spans="1:21" ht="16.5" customHeight="1" thickTop="1" thickBot="1" x14ac:dyDescent="0.25">
      <c r="A43" s="289" t="s">
        <v>31</v>
      </c>
      <c r="B43" s="290"/>
      <c r="C43" s="138" t="s">
        <v>190</v>
      </c>
      <c r="D43" s="138" t="s">
        <v>89</v>
      </c>
      <c r="E43" s="138" t="s">
        <v>94</v>
      </c>
      <c r="F43" s="197"/>
      <c r="G43" s="287"/>
      <c r="H43" s="288"/>
      <c r="I43" s="288"/>
      <c r="J43" s="288"/>
      <c r="K43" s="288"/>
      <c r="L43" s="288"/>
      <c r="M43" s="334"/>
      <c r="N43" s="287"/>
      <c r="O43" s="288"/>
    </row>
    <row r="44" spans="1:21" ht="16.5" customHeight="1" thickTop="1" x14ac:dyDescent="0.2">
      <c r="A44" s="289"/>
      <c r="B44" s="290"/>
      <c r="C44" s="140">
        <v>5</v>
      </c>
      <c r="D44" s="215">
        <v>20</v>
      </c>
      <c r="E44" s="215">
        <f>C44*D44</f>
        <v>100</v>
      </c>
      <c r="F44" s="196"/>
      <c r="G44" s="214">
        <v>40</v>
      </c>
      <c r="H44" s="214">
        <v>40</v>
      </c>
      <c r="I44" s="214">
        <v>15</v>
      </c>
      <c r="J44" s="214">
        <v>5</v>
      </c>
      <c r="K44" s="214">
        <v>0</v>
      </c>
      <c r="L44" s="56">
        <f t="shared" ref="L44" si="34">M44-E44</f>
        <v>0</v>
      </c>
      <c r="M44" s="42">
        <f t="shared" ref="M44:M47" si="35">SUM(G44:K44)</f>
        <v>100</v>
      </c>
      <c r="N44" s="148">
        <f t="shared" ref="N44:N47" si="36">M44</f>
        <v>100</v>
      </c>
      <c r="O44" s="54">
        <f t="shared" ref="O44:O47" si="37">N44-M44</f>
        <v>0</v>
      </c>
      <c r="P44" s="190">
        <f t="shared" ref="P44:P48" si="38">G44/$M44</f>
        <v>0.4</v>
      </c>
      <c r="Q44" s="190">
        <f t="shared" ref="Q44:Q48" si="39">H44/$M44</f>
        <v>0.4</v>
      </c>
      <c r="R44" s="190">
        <f t="shared" ref="R44:R48" si="40">I44/$M44</f>
        <v>0.15</v>
      </c>
      <c r="S44" s="190">
        <f t="shared" ref="S44:S48" si="41">J44/$M44</f>
        <v>0.05</v>
      </c>
      <c r="T44" s="190">
        <f t="shared" ref="T44:T48" si="42">K44/$M44</f>
        <v>0</v>
      </c>
      <c r="U44" s="191" t="str">
        <f t="shared" ref="U44:U67" si="43">IF($P44+$Q44&gt;80%,"Fed Exceeds 80%", "ok")</f>
        <v>ok</v>
      </c>
    </row>
    <row r="45" spans="1:21" ht="16.5" customHeight="1" x14ac:dyDescent="0.2">
      <c r="A45" s="217"/>
      <c r="B45" s="218"/>
      <c r="C45" s="140">
        <v>5</v>
      </c>
      <c r="D45" s="215">
        <v>20</v>
      </c>
      <c r="E45" s="215">
        <f t="shared" ref="E45:E47" si="44">C45*D45</f>
        <v>100</v>
      </c>
      <c r="F45" s="196"/>
      <c r="G45" s="214">
        <v>40</v>
      </c>
      <c r="H45" s="214">
        <v>40</v>
      </c>
      <c r="I45" s="214">
        <v>15</v>
      </c>
      <c r="J45" s="214">
        <v>5</v>
      </c>
      <c r="K45" s="214">
        <v>0</v>
      </c>
      <c r="L45" s="56">
        <f t="shared" ref="L45:L47" si="45">M45-E45</f>
        <v>0</v>
      </c>
      <c r="M45" s="42">
        <f t="shared" si="35"/>
        <v>100</v>
      </c>
      <c r="N45" s="148">
        <f t="shared" si="36"/>
        <v>100</v>
      </c>
      <c r="O45" s="54">
        <f t="shared" si="37"/>
        <v>0</v>
      </c>
      <c r="P45" s="190">
        <f t="shared" si="38"/>
        <v>0.4</v>
      </c>
      <c r="Q45" s="190">
        <f t="shared" si="39"/>
        <v>0.4</v>
      </c>
      <c r="R45" s="190">
        <f t="shared" si="40"/>
        <v>0.15</v>
      </c>
      <c r="S45" s="190">
        <f t="shared" si="41"/>
        <v>0.05</v>
      </c>
      <c r="T45" s="190">
        <f t="shared" si="42"/>
        <v>0</v>
      </c>
      <c r="U45" s="191" t="str">
        <f t="shared" si="43"/>
        <v>ok</v>
      </c>
    </row>
    <row r="46" spans="1:21" ht="21" customHeight="1" x14ac:dyDescent="0.2">
      <c r="A46" s="217"/>
      <c r="B46" s="218"/>
      <c r="C46" s="140">
        <v>5</v>
      </c>
      <c r="D46" s="215">
        <v>20</v>
      </c>
      <c r="E46" s="215">
        <f t="shared" si="44"/>
        <v>100</v>
      </c>
      <c r="F46" s="196"/>
      <c r="G46" s="214">
        <v>40</v>
      </c>
      <c r="H46" s="214">
        <v>40</v>
      </c>
      <c r="I46" s="214">
        <v>15</v>
      </c>
      <c r="J46" s="214">
        <v>5</v>
      </c>
      <c r="K46" s="214">
        <v>0</v>
      </c>
      <c r="L46" s="56">
        <f t="shared" si="45"/>
        <v>0</v>
      </c>
      <c r="M46" s="42">
        <f t="shared" si="35"/>
        <v>100</v>
      </c>
      <c r="N46" s="148">
        <f t="shared" si="36"/>
        <v>100</v>
      </c>
      <c r="O46" s="54">
        <f t="shared" si="37"/>
        <v>0</v>
      </c>
      <c r="P46" s="190">
        <f t="shared" si="38"/>
        <v>0.4</v>
      </c>
      <c r="Q46" s="190">
        <f t="shared" si="39"/>
        <v>0.4</v>
      </c>
      <c r="R46" s="190">
        <f t="shared" si="40"/>
        <v>0.15</v>
      </c>
      <c r="S46" s="190">
        <f t="shared" si="41"/>
        <v>0.05</v>
      </c>
      <c r="T46" s="190">
        <f t="shared" si="42"/>
        <v>0</v>
      </c>
      <c r="U46" s="191" t="str">
        <f t="shared" si="43"/>
        <v>ok</v>
      </c>
    </row>
    <row r="47" spans="1:21" ht="21.75" customHeight="1" x14ac:dyDescent="0.2">
      <c r="A47" s="289"/>
      <c r="B47" s="327"/>
      <c r="C47" s="140">
        <v>5</v>
      </c>
      <c r="D47" s="215">
        <v>20</v>
      </c>
      <c r="E47" s="215">
        <f t="shared" si="44"/>
        <v>100</v>
      </c>
      <c r="F47" s="196"/>
      <c r="G47" s="214">
        <v>40</v>
      </c>
      <c r="H47" s="214">
        <v>40</v>
      </c>
      <c r="I47" s="214">
        <v>15</v>
      </c>
      <c r="J47" s="214">
        <v>5</v>
      </c>
      <c r="K47" s="214">
        <v>0</v>
      </c>
      <c r="L47" s="56">
        <f t="shared" si="45"/>
        <v>0</v>
      </c>
      <c r="M47" s="42">
        <f t="shared" si="35"/>
        <v>100</v>
      </c>
      <c r="N47" s="148">
        <f t="shared" si="36"/>
        <v>100</v>
      </c>
      <c r="O47" s="54">
        <f t="shared" si="37"/>
        <v>0</v>
      </c>
      <c r="P47" s="190">
        <f t="shared" si="38"/>
        <v>0.4</v>
      </c>
      <c r="Q47" s="190">
        <f t="shared" si="39"/>
        <v>0.4</v>
      </c>
      <c r="R47" s="190">
        <f t="shared" si="40"/>
        <v>0.15</v>
      </c>
      <c r="S47" s="190">
        <f t="shared" si="41"/>
        <v>0.05</v>
      </c>
      <c r="T47" s="190">
        <f t="shared" si="42"/>
        <v>0</v>
      </c>
      <c r="U47" s="191" t="str">
        <f t="shared" si="43"/>
        <v>ok</v>
      </c>
    </row>
    <row r="48" spans="1:21" ht="17.100000000000001" customHeight="1" thickBot="1" x14ac:dyDescent="0.25">
      <c r="A48" s="301" t="s">
        <v>27</v>
      </c>
      <c r="B48" s="302"/>
      <c r="C48" s="302"/>
      <c r="D48" s="302"/>
      <c r="E48" s="303"/>
      <c r="F48" s="177"/>
      <c r="G48" s="66">
        <f>SUM(G44:G47)</f>
        <v>160</v>
      </c>
      <c r="H48" s="66">
        <f t="shared" ref="H48:K48" si="46">SUM(H44:H47)</f>
        <v>160</v>
      </c>
      <c r="I48" s="66">
        <f t="shared" si="46"/>
        <v>60</v>
      </c>
      <c r="J48" s="66">
        <f t="shared" si="46"/>
        <v>20</v>
      </c>
      <c r="K48" s="66">
        <f t="shared" si="46"/>
        <v>0</v>
      </c>
      <c r="L48" s="67">
        <f>SUM(L44:L47)</f>
        <v>0</v>
      </c>
      <c r="M48" s="68">
        <f>SUM(G48:K48)</f>
        <v>400</v>
      </c>
      <c r="N48" s="54">
        <f>SUM(N44:N47)</f>
        <v>400</v>
      </c>
      <c r="O48" s="54">
        <f>SUM(O44:O47)</f>
        <v>0</v>
      </c>
      <c r="P48" s="190">
        <f t="shared" si="38"/>
        <v>0.4</v>
      </c>
      <c r="Q48" s="190">
        <f t="shared" si="39"/>
        <v>0.4</v>
      </c>
      <c r="R48" s="190">
        <f t="shared" si="40"/>
        <v>0.15</v>
      </c>
      <c r="S48" s="190">
        <f t="shared" si="41"/>
        <v>0.05</v>
      </c>
      <c r="T48" s="190">
        <f t="shared" si="42"/>
        <v>0</v>
      </c>
      <c r="U48" s="191" t="str">
        <f t="shared" si="43"/>
        <v>ok</v>
      </c>
    </row>
    <row r="49" spans="1:21" ht="21" customHeight="1" thickTop="1" x14ac:dyDescent="0.2">
      <c r="A49" s="289" t="s">
        <v>93</v>
      </c>
      <c r="B49" s="290"/>
      <c r="C49" s="138" t="s">
        <v>190</v>
      </c>
      <c r="D49" s="138" t="s">
        <v>89</v>
      </c>
      <c r="E49" s="138" t="s">
        <v>94</v>
      </c>
      <c r="F49" s="198"/>
      <c r="G49" s="62"/>
      <c r="H49" s="63"/>
      <c r="I49" s="63"/>
      <c r="J49" s="63"/>
      <c r="K49" s="63"/>
      <c r="L49" s="211"/>
      <c r="M49" s="64"/>
      <c r="N49" s="51"/>
      <c r="O49" s="51"/>
    </row>
    <row r="50" spans="1:21" ht="21" customHeight="1" x14ac:dyDescent="0.2">
      <c r="A50" s="289"/>
      <c r="B50" s="290"/>
      <c r="C50" s="140">
        <v>5</v>
      </c>
      <c r="D50" s="215">
        <v>20</v>
      </c>
      <c r="E50" s="215">
        <f t="shared" ref="E50:E53" si="47">C50*D50</f>
        <v>100</v>
      </c>
      <c r="F50" s="198"/>
      <c r="G50" s="214">
        <v>40</v>
      </c>
      <c r="H50" s="214">
        <v>40</v>
      </c>
      <c r="I50" s="214">
        <v>15</v>
      </c>
      <c r="J50" s="214">
        <v>5</v>
      </c>
      <c r="K50" s="214">
        <v>0</v>
      </c>
      <c r="L50" s="56">
        <f t="shared" ref="L50:L53" si="48">M50-E50</f>
        <v>0</v>
      </c>
      <c r="M50" s="42">
        <f t="shared" ref="M50:M53" si="49">SUM(G50:K50)</f>
        <v>100</v>
      </c>
      <c r="N50" s="148">
        <f t="shared" ref="N50:N53" si="50">M50</f>
        <v>100</v>
      </c>
      <c r="O50" s="54">
        <f t="shared" ref="O50:O53" si="51">N50-M50</f>
        <v>0</v>
      </c>
      <c r="P50" s="190">
        <f t="shared" ref="P50:P54" si="52">G50/$M50</f>
        <v>0.4</v>
      </c>
      <c r="Q50" s="190">
        <f t="shared" ref="Q50:Q54" si="53">H50/$M50</f>
        <v>0.4</v>
      </c>
      <c r="R50" s="190">
        <f t="shared" ref="R50:R54" si="54">I50/$M50</f>
        <v>0.15</v>
      </c>
      <c r="S50" s="190">
        <f t="shared" ref="S50:S54" si="55">J50/$M50</f>
        <v>0.05</v>
      </c>
      <c r="T50" s="190">
        <f t="shared" ref="T50:T54" si="56">K50/$M50</f>
        <v>0</v>
      </c>
      <c r="U50" s="191" t="str">
        <f t="shared" si="43"/>
        <v>ok</v>
      </c>
    </row>
    <row r="51" spans="1:21" ht="21" customHeight="1" x14ac:dyDescent="0.2">
      <c r="A51" s="217"/>
      <c r="B51" s="218"/>
      <c r="C51" s="140">
        <v>5</v>
      </c>
      <c r="D51" s="215">
        <v>20</v>
      </c>
      <c r="E51" s="215">
        <f t="shared" si="47"/>
        <v>100</v>
      </c>
      <c r="F51" s="198"/>
      <c r="G51" s="214">
        <v>40</v>
      </c>
      <c r="H51" s="214">
        <v>40</v>
      </c>
      <c r="I51" s="214">
        <v>15</v>
      </c>
      <c r="J51" s="214">
        <v>5</v>
      </c>
      <c r="K51" s="214">
        <v>0</v>
      </c>
      <c r="L51" s="56">
        <f t="shared" si="48"/>
        <v>0</v>
      </c>
      <c r="M51" s="42">
        <f t="shared" si="49"/>
        <v>100</v>
      </c>
      <c r="N51" s="148">
        <f t="shared" si="50"/>
        <v>100</v>
      </c>
      <c r="O51" s="54">
        <f t="shared" si="51"/>
        <v>0</v>
      </c>
      <c r="P51" s="190">
        <f t="shared" si="52"/>
        <v>0.4</v>
      </c>
      <c r="Q51" s="190">
        <f t="shared" si="53"/>
        <v>0.4</v>
      </c>
      <c r="R51" s="190">
        <f t="shared" si="54"/>
        <v>0.15</v>
      </c>
      <c r="S51" s="190">
        <f t="shared" si="55"/>
        <v>0.05</v>
      </c>
      <c r="T51" s="190">
        <f t="shared" si="56"/>
        <v>0</v>
      </c>
      <c r="U51" s="191" t="str">
        <f t="shared" si="43"/>
        <v>ok</v>
      </c>
    </row>
    <row r="52" spans="1:21" ht="17.100000000000001" customHeight="1" x14ac:dyDescent="0.2">
      <c r="A52" s="217"/>
      <c r="B52" s="218"/>
      <c r="C52" s="140">
        <v>5</v>
      </c>
      <c r="D52" s="215">
        <v>20</v>
      </c>
      <c r="E52" s="215">
        <f t="shared" si="47"/>
        <v>100</v>
      </c>
      <c r="F52" s="199"/>
      <c r="G52" s="214">
        <v>40</v>
      </c>
      <c r="H52" s="214">
        <v>40</v>
      </c>
      <c r="I52" s="214">
        <v>15</v>
      </c>
      <c r="J52" s="214">
        <v>5</v>
      </c>
      <c r="K52" s="214">
        <v>0</v>
      </c>
      <c r="L52" s="56">
        <f t="shared" si="48"/>
        <v>0</v>
      </c>
      <c r="M52" s="42">
        <f t="shared" si="49"/>
        <v>100</v>
      </c>
      <c r="N52" s="148">
        <f t="shared" si="50"/>
        <v>100</v>
      </c>
      <c r="O52" s="54">
        <f t="shared" si="51"/>
        <v>0</v>
      </c>
      <c r="P52" s="190">
        <f t="shared" si="52"/>
        <v>0.4</v>
      </c>
      <c r="Q52" s="190">
        <f t="shared" si="53"/>
        <v>0.4</v>
      </c>
      <c r="R52" s="190">
        <f t="shared" si="54"/>
        <v>0.15</v>
      </c>
      <c r="S52" s="190">
        <f t="shared" si="55"/>
        <v>0.05</v>
      </c>
      <c r="T52" s="190">
        <f t="shared" si="56"/>
        <v>0</v>
      </c>
      <c r="U52" s="191" t="str">
        <f t="shared" si="43"/>
        <v>ok</v>
      </c>
    </row>
    <row r="53" spans="1:21" ht="17.100000000000001" customHeight="1" x14ac:dyDescent="0.2">
      <c r="A53" s="289"/>
      <c r="B53" s="327"/>
      <c r="C53" s="140">
        <v>5</v>
      </c>
      <c r="D53" s="215">
        <v>20</v>
      </c>
      <c r="E53" s="215">
        <f t="shared" si="47"/>
        <v>100</v>
      </c>
      <c r="F53" s="199"/>
      <c r="G53" s="214">
        <v>40</v>
      </c>
      <c r="H53" s="214">
        <v>40</v>
      </c>
      <c r="I53" s="214">
        <v>15</v>
      </c>
      <c r="J53" s="214">
        <v>5</v>
      </c>
      <c r="K53" s="214">
        <v>0</v>
      </c>
      <c r="L53" s="56">
        <f t="shared" si="48"/>
        <v>0</v>
      </c>
      <c r="M53" s="42">
        <f t="shared" si="49"/>
        <v>100</v>
      </c>
      <c r="N53" s="148">
        <f t="shared" si="50"/>
        <v>100</v>
      </c>
      <c r="O53" s="54">
        <f t="shared" si="51"/>
        <v>0</v>
      </c>
      <c r="P53" s="190">
        <f t="shared" si="52"/>
        <v>0.4</v>
      </c>
      <c r="Q53" s="190">
        <f t="shared" si="53"/>
        <v>0.4</v>
      </c>
      <c r="R53" s="190">
        <f t="shared" si="54"/>
        <v>0.15</v>
      </c>
      <c r="S53" s="190">
        <f t="shared" si="55"/>
        <v>0.05</v>
      </c>
      <c r="T53" s="190">
        <f t="shared" si="56"/>
        <v>0</v>
      </c>
      <c r="U53" s="191" t="str">
        <f t="shared" si="43"/>
        <v>ok</v>
      </c>
    </row>
    <row r="54" spans="1:21" ht="17.100000000000001" customHeight="1" thickBot="1" x14ac:dyDescent="0.25">
      <c r="A54" s="301" t="s">
        <v>27</v>
      </c>
      <c r="B54" s="302"/>
      <c r="C54" s="302"/>
      <c r="D54" s="302"/>
      <c r="E54" s="303"/>
      <c r="F54" s="177"/>
      <c r="G54" s="66">
        <f>SUM(G50:G53)</f>
        <v>160</v>
      </c>
      <c r="H54" s="66">
        <f t="shared" ref="H54:K54" si="57">SUM(H50:H53)</f>
        <v>160</v>
      </c>
      <c r="I54" s="66">
        <f t="shared" si="57"/>
        <v>60</v>
      </c>
      <c r="J54" s="66">
        <f t="shared" si="57"/>
        <v>20</v>
      </c>
      <c r="K54" s="66">
        <f t="shared" si="57"/>
        <v>0</v>
      </c>
      <c r="L54" s="67">
        <f>SUM(L50:L53)</f>
        <v>0</v>
      </c>
      <c r="M54" s="68">
        <f>SUM(G54:K54)</f>
        <v>400</v>
      </c>
      <c r="N54" s="54">
        <f>SUM(N50:N53)</f>
        <v>400</v>
      </c>
      <c r="O54" s="54">
        <f>SUM(O50:O53)</f>
        <v>0</v>
      </c>
      <c r="P54" s="190">
        <f t="shared" si="52"/>
        <v>0.4</v>
      </c>
      <c r="Q54" s="190">
        <f t="shared" si="53"/>
        <v>0.4</v>
      </c>
      <c r="R54" s="190">
        <f t="shared" si="54"/>
        <v>0.15</v>
      </c>
      <c r="S54" s="190">
        <f t="shared" si="55"/>
        <v>0.05</v>
      </c>
      <c r="T54" s="190">
        <f t="shared" si="56"/>
        <v>0</v>
      </c>
      <c r="U54" s="191" t="str">
        <f t="shared" si="43"/>
        <v>ok</v>
      </c>
    </row>
    <row r="55" spans="1:21" ht="17.25" customHeight="1" thickTop="1" thickBot="1" x14ac:dyDescent="0.25">
      <c r="A55" s="289" t="s">
        <v>90</v>
      </c>
      <c r="B55" s="290"/>
      <c r="C55" s="138" t="s">
        <v>91</v>
      </c>
      <c r="D55" s="138" t="s">
        <v>92</v>
      </c>
      <c r="E55" s="138" t="s">
        <v>14</v>
      </c>
      <c r="F55" s="200"/>
      <c r="G55" s="287"/>
      <c r="H55" s="288"/>
      <c r="I55" s="288"/>
      <c r="J55" s="288"/>
      <c r="K55" s="288"/>
      <c r="L55" s="288"/>
      <c r="M55" s="334"/>
      <c r="N55" s="287"/>
      <c r="O55" s="288"/>
    </row>
    <row r="56" spans="1:21" ht="23.25" customHeight="1" thickTop="1" x14ac:dyDescent="0.2">
      <c r="A56" s="289"/>
      <c r="B56" s="290"/>
      <c r="C56" s="140">
        <v>5</v>
      </c>
      <c r="D56" s="215">
        <v>20</v>
      </c>
      <c r="E56" s="215">
        <f t="shared" ref="E56:E59" si="58">C56*D56</f>
        <v>100</v>
      </c>
      <c r="F56" s="196"/>
      <c r="G56" s="214">
        <v>40</v>
      </c>
      <c r="H56" s="214">
        <v>40</v>
      </c>
      <c r="I56" s="214">
        <v>15</v>
      </c>
      <c r="J56" s="214">
        <v>5</v>
      </c>
      <c r="K56" s="214">
        <v>0</v>
      </c>
      <c r="L56" s="56">
        <f t="shared" ref="L56:L59" si="59">M56-E56</f>
        <v>0</v>
      </c>
      <c r="M56" s="42">
        <f t="shared" ref="M56:M59" si="60">SUM(G56:K56)</f>
        <v>100</v>
      </c>
      <c r="N56" s="148">
        <f t="shared" ref="N56:N59" si="61">M56</f>
        <v>100</v>
      </c>
      <c r="O56" s="54">
        <f t="shared" ref="O56:O59" si="62">N56-M56</f>
        <v>0</v>
      </c>
      <c r="P56" s="190">
        <f t="shared" ref="P56:P61" si="63">G56/$M56</f>
        <v>0.4</v>
      </c>
      <c r="Q56" s="190">
        <f t="shared" ref="Q56:Q61" si="64">H56/$M56</f>
        <v>0.4</v>
      </c>
      <c r="R56" s="190">
        <f t="shared" ref="R56:R61" si="65">I56/$M56</f>
        <v>0.15</v>
      </c>
      <c r="S56" s="190">
        <f t="shared" ref="S56:S61" si="66">J56/$M56</f>
        <v>0.05</v>
      </c>
      <c r="T56" s="190">
        <f t="shared" ref="T56:T61" si="67">K56/$M56</f>
        <v>0</v>
      </c>
      <c r="U56" s="191" t="str">
        <f t="shared" si="43"/>
        <v>ok</v>
      </c>
    </row>
    <row r="57" spans="1:21" ht="23.25" customHeight="1" x14ac:dyDescent="0.2">
      <c r="A57" s="217"/>
      <c r="B57" s="218"/>
      <c r="C57" s="140">
        <v>5</v>
      </c>
      <c r="D57" s="215">
        <v>20</v>
      </c>
      <c r="E57" s="215">
        <f t="shared" si="58"/>
        <v>100</v>
      </c>
      <c r="F57" s="196"/>
      <c r="G57" s="214">
        <v>40</v>
      </c>
      <c r="H57" s="214">
        <v>40</v>
      </c>
      <c r="I57" s="214">
        <v>15</v>
      </c>
      <c r="J57" s="214">
        <v>5</v>
      </c>
      <c r="K57" s="214">
        <v>0</v>
      </c>
      <c r="L57" s="56">
        <f t="shared" si="59"/>
        <v>0</v>
      </c>
      <c r="M57" s="42">
        <f t="shared" si="60"/>
        <v>100</v>
      </c>
      <c r="N57" s="148">
        <f t="shared" si="61"/>
        <v>100</v>
      </c>
      <c r="O57" s="54">
        <f t="shared" si="62"/>
        <v>0</v>
      </c>
      <c r="P57" s="190">
        <f t="shared" si="63"/>
        <v>0.4</v>
      </c>
      <c r="Q57" s="190">
        <f t="shared" si="64"/>
        <v>0.4</v>
      </c>
      <c r="R57" s="190">
        <f t="shared" si="65"/>
        <v>0.15</v>
      </c>
      <c r="S57" s="190">
        <f t="shared" si="66"/>
        <v>0.05</v>
      </c>
      <c r="T57" s="190">
        <f t="shared" si="67"/>
        <v>0</v>
      </c>
      <c r="U57" s="191" t="str">
        <f t="shared" si="43"/>
        <v>ok</v>
      </c>
    </row>
    <row r="58" spans="1:21" ht="23.25" customHeight="1" x14ac:dyDescent="0.2">
      <c r="A58" s="217"/>
      <c r="B58" s="218"/>
      <c r="C58" s="140">
        <v>5</v>
      </c>
      <c r="D58" s="215">
        <v>20</v>
      </c>
      <c r="E58" s="215">
        <f t="shared" si="58"/>
        <v>100</v>
      </c>
      <c r="F58" s="196"/>
      <c r="G58" s="214">
        <v>40</v>
      </c>
      <c r="H58" s="214">
        <v>40</v>
      </c>
      <c r="I58" s="214">
        <v>15</v>
      </c>
      <c r="J58" s="214">
        <v>5</v>
      </c>
      <c r="K58" s="214">
        <v>0</v>
      </c>
      <c r="L58" s="56">
        <f t="shared" si="59"/>
        <v>0</v>
      </c>
      <c r="M58" s="42">
        <f t="shared" si="60"/>
        <v>100</v>
      </c>
      <c r="N58" s="148">
        <f t="shared" si="61"/>
        <v>100</v>
      </c>
      <c r="O58" s="54">
        <f t="shared" si="62"/>
        <v>0</v>
      </c>
      <c r="P58" s="190">
        <f t="shared" si="63"/>
        <v>0.4</v>
      </c>
      <c r="Q58" s="190">
        <f t="shared" si="64"/>
        <v>0.4</v>
      </c>
      <c r="R58" s="190">
        <f t="shared" si="65"/>
        <v>0.15</v>
      </c>
      <c r="S58" s="190">
        <f t="shared" si="66"/>
        <v>0.05</v>
      </c>
      <c r="T58" s="190">
        <f t="shared" si="67"/>
        <v>0</v>
      </c>
      <c r="U58" s="191" t="str">
        <f t="shared" si="43"/>
        <v>ok</v>
      </c>
    </row>
    <row r="59" spans="1:21" ht="17.100000000000001" customHeight="1" x14ac:dyDescent="0.2">
      <c r="A59" s="289"/>
      <c r="B59" s="290"/>
      <c r="C59" s="140">
        <v>5</v>
      </c>
      <c r="D59" s="215">
        <v>20</v>
      </c>
      <c r="E59" s="215">
        <f t="shared" si="58"/>
        <v>100</v>
      </c>
      <c r="F59" s="196"/>
      <c r="G59" s="214">
        <v>40</v>
      </c>
      <c r="H59" s="214">
        <v>40</v>
      </c>
      <c r="I59" s="214">
        <v>15</v>
      </c>
      <c r="J59" s="214">
        <v>5</v>
      </c>
      <c r="K59" s="214">
        <v>0</v>
      </c>
      <c r="L59" s="56">
        <f t="shared" si="59"/>
        <v>0</v>
      </c>
      <c r="M59" s="42">
        <f t="shared" si="60"/>
        <v>100</v>
      </c>
      <c r="N59" s="148">
        <f t="shared" si="61"/>
        <v>100</v>
      </c>
      <c r="O59" s="54">
        <f t="shared" si="62"/>
        <v>0</v>
      </c>
      <c r="P59" s="190">
        <f t="shared" si="63"/>
        <v>0.4</v>
      </c>
      <c r="Q59" s="190">
        <f t="shared" si="64"/>
        <v>0.4</v>
      </c>
      <c r="R59" s="190">
        <f t="shared" si="65"/>
        <v>0.15</v>
      </c>
      <c r="S59" s="190">
        <f t="shared" si="66"/>
        <v>0.05</v>
      </c>
      <c r="T59" s="190">
        <f t="shared" si="67"/>
        <v>0</v>
      </c>
      <c r="U59" s="191" t="str">
        <f t="shared" si="43"/>
        <v>ok</v>
      </c>
    </row>
    <row r="60" spans="1:21" ht="17.100000000000001" customHeight="1" thickBot="1" x14ac:dyDescent="0.25">
      <c r="A60" s="301" t="s">
        <v>27</v>
      </c>
      <c r="B60" s="302"/>
      <c r="C60" s="302"/>
      <c r="D60" s="302"/>
      <c r="E60" s="303"/>
      <c r="F60" s="177"/>
      <c r="G60" s="66">
        <f>SUM(G56:G59)</f>
        <v>160</v>
      </c>
      <c r="H60" s="66">
        <f t="shared" ref="H60:K60" si="68">SUM(H56:H59)</f>
        <v>160</v>
      </c>
      <c r="I60" s="66">
        <f t="shared" si="68"/>
        <v>60</v>
      </c>
      <c r="J60" s="66">
        <f t="shared" si="68"/>
        <v>20</v>
      </c>
      <c r="K60" s="66">
        <f t="shared" si="68"/>
        <v>0</v>
      </c>
      <c r="L60" s="67">
        <f>SUM(L56:L59)</f>
        <v>0</v>
      </c>
      <c r="M60" s="42">
        <f>SUM(G60:K60)</f>
        <v>400</v>
      </c>
      <c r="N60" s="54">
        <f>SUM(N55:N59)</f>
        <v>400</v>
      </c>
      <c r="O60" s="54">
        <f>SUM(O56:O59)</f>
        <v>0</v>
      </c>
      <c r="P60" s="190">
        <f t="shared" si="63"/>
        <v>0.4</v>
      </c>
      <c r="Q60" s="190">
        <f t="shared" si="64"/>
        <v>0.4</v>
      </c>
      <c r="R60" s="190">
        <f t="shared" si="65"/>
        <v>0.15</v>
      </c>
      <c r="S60" s="190">
        <f t="shared" si="66"/>
        <v>0.05</v>
      </c>
      <c r="T60" s="190">
        <f t="shared" si="67"/>
        <v>0</v>
      </c>
      <c r="U60" s="191" t="str">
        <f t="shared" si="43"/>
        <v>ok</v>
      </c>
    </row>
    <row r="61" spans="1:21" ht="17.100000000000001" customHeight="1" thickTop="1" thickBot="1" x14ac:dyDescent="0.25">
      <c r="A61" s="324" t="s">
        <v>32</v>
      </c>
      <c r="B61" s="325"/>
      <c r="C61" s="325"/>
      <c r="D61" s="325"/>
      <c r="E61" s="326"/>
      <c r="F61" s="85"/>
      <c r="G61" s="60">
        <f>SUM(G48,G54,G60)</f>
        <v>480</v>
      </c>
      <c r="H61" s="60">
        <f>SUM(H48,H54,H60)</f>
        <v>480</v>
      </c>
      <c r="I61" s="60">
        <f t="shared" ref="I61:K61" si="69">SUM(I48,I54,I60)</f>
        <v>180</v>
      </c>
      <c r="J61" s="60">
        <f t="shared" si="69"/>
        <v>60</v>
      </c>
      <c r="K61" s="60">
        <f t="shared" si="69"/>
        <v>0</v>
      </c>
      <c r="L61" s="67">
        <f>SUM(L60+L54+L48)</f>
        <v>0</v>
      </c>
      <c r="M61" s="68">
        <f>SUM(G61:K61)</f>
        <v>1200</v>
      </c>
      <c r="N61" s="54">
        <f>N48+N54+N60</f>
        <v>1200</v>
      </c>
      <c r="O61" s="54">
        <f>O48+O54+O60</f>
        <v>0</v>
      </c>
      <c r="P61" s="190">
        <f t="shared" si="63"/>
        <v>0.4</v>
      </c>
      <c r="Q61" s="190">
        <f t="shared" si="64"/>
        <v>0.4</v>
      </c>
      <c r="R61" s="190">
        <f t="shared" si="65"/>
        <v>0.15</v>
      </c>
      <c r="S61" s="190">
        <f t="shared" si="66"/>
        <v>0.05</v>
      </c>
      <c r="T61" s="190">
        <f t="shared" si="67"/>
        <v>0</v>
      </c>
      <c r="U61" s="191" t="str">
        <f t="shared" si="43"/>
        <v>ok</v>
      </c>
    </row>
    <row r="62" spans="1:21" ht="15" customHeight="1" thickTop="1" thickBot="1" x14ac:dyDescent="0.25">
      <c r="A62" s="331" t="s">
        <v>193</v>
      </c>
      <c r="B62" s="332"/>
      <c r="C62" s="332"/>
      <c r="D62" s="332"/>
      <c r="E62" s="333"/>
      <c r="F62" s="201"/>
      <c r="G62" s="287"/>
      <c r="H62" s="288"/>
      <c r="I62" s="288"/>
      <c r="J62" s="288"/>
      <c r="K62" s="288"/>
      <c r="L62" s="288"/>
      <c r="M62" s="334"/>
      <c r="N62" s="287"/>
      <c r="O62" s="288"/>
    </row>
    <row r="63" spans="1:21" ht="24.95" customHeight="1" thickTop="1" x14ac:dyDescent="0.2">
      <c r="A63" s="289" t="s">
        <v>50</v>
      </c>
      <c r="B63" s="290"/>
      <c r="C63" s="290"/>
      <c r="D63" s="327"/>
      <c r="E63" s="215">
        <v>100</v>
      </c>
      <c r="F63" s="202"/>
      <c r="G63" s="214">
        <v>40</v>
      </c>
      <c r="H63" s="214">
        <v>40</v>
      </c>
      <c r="I63" s="214">
        <v>15</v>
      </c>
      <c r="J63" s="214">
        <v>5</v>
      </c>
      <c r="K63" s="214">
        <v>0</v>
      </c>
      <c r="L63" s="56">
        <f t="shared" ref="L63:L66" si="70">M63-E63</f>
        <v>0</v>
      </c>
      <c r="M63" s="42">
        <f t="shared" ref="M63:M66" si="71">SUM(G63:K63)</f>
        <v>100</v>
      </c>
      <c r="N63" s="148">
        <f t="shared" ref="N63:N66" si="72">M63</f>
        <v>100</v>
      </c>
      <c r="O63" s="54">
        <f t="shared" ref="O63:O66" si="73">N63-M63</f>
        <v>0</v>
      </c>
      <c r="P63" s="190">
        <f t="shared" ref="P63:P67" si="74">G63/$M63</f>
        <v>0.4</v>
      </c>
      <c r="Q63" s="190">
        <f t="shared" ref="Q63:Q67" si="75">H63/$M63</f>
        <v>0.4</v>
      </c>
      <c r="R63" s="190">
        <f t="shared" ref="R63:R67" si="76">I63/$M63</f>
        <v>0.15</v>
      </c>
      <c r="S63" s="190">
        <f t="shared" ref="S63:S67" si="77">J63/$M63</f>
        <v>0.05</v>
      </c>
      <c r="T63" s="190">
        <f t="shared" ref="T63:T67" si="78">K63/$M63</f>
        <v>0</v>
      </c>
      <c r="U63" s="191" t="str">
        <f t="shared" si="43"/>
        <v>ok</v>
      </c>
    </row>
    <row r="64" spans="1:21" ht="24.95" customHeight="1" x14ac:dyDescent="0.2">
      <c r="A64" s="289" t="s">
        <v>194</v>
      </c>
      <c r="B64" s="290"/>
      <c r="C64" s="290"/>
      <c r="D64" s="327"/>
      <c r="E64" s="215">
        <v>100</v>
      </c>
      <c r="F64" s="202"/>
      <c r="G64" s="214">
        <v>40</v>
      </c>
      <c r="H64" s="214">
        <v>40</v>
      </c>
      <c r="I64" s="214">
        <v>15</v>
      </c>
      <c r="J64" s="214">
        <v>5</v>
      </c>
      <c r="K64" s="214">
        <v>0</v>
      </c>
      <c r="L64" s="56">
        <f t="shared" si="70"/>
        <v>0</v>
      </c>
      <c r="M64" s="42">
        <f t="shared" si="71"/>
        <v>100</v>
      </c>
      <c r="N64" s="148">
        <f t="shared" si="72"/>
        <v>100</v>
      </c>
      <c r="O64" s="54">
        <f t="shared" si="73"/>
        <v>0</v>
      </c>
      <c r="P64" s="190">
        <f t="shared" si="74"/>
        <v>0.4</v>
      </c>
      <c r="Q64" s="190">
        <f t="shared" si="75"/>
        <v>0.4</v>
      </c>
      <c r="R64" s="190">
        <f t="shared" si="76"/>
        <v>0.15</v>
      </c>
      <c r="S64" s="190">
        <f t="shared" si="77"/>
        <v>0.05</v>
      </c>
      <c r="T64" s="190">
        <f t="shared" si="78"/>
        <v>0</v>
      </c>
      <c r="U64" s="191" t="str">
        <f t="shared" si="43"/>
        <v>ok</v>
      </c>
    </row>
    <row r="65" spans="1:137" ht="24.95" customHeight="1" x14ac:dyDescent="0.2">
      <c r="A65" s="289" t="s">
        <v>33</v>
      </c>
      <c r="B65" s="290"/>
      <c r="C65" s="290"/>
      <c r="D65" s="327"/>
      <c r="E65" s="215">
        <v>100</v>
      </c>
      <c r="F65" s="202"/>
      <c r="G65" s="214">
        <v>40</v>
      </c>
      <c r="H65" s="214">
        <v>40</v>
      </c>
      <c r="I65" s="214">
        <v>15</v>
      </c>
      <c r="J65" s="214">
        <v>5</v>
      </c>
      <c r="K65" s="214">
        <v>0</v>
      </c>
      <c r="L65" s="56">
        <f t="shared" si="70"/>
        <v>0</v>
      </c>
      <c r="M65" s="42">
        <f t="shared" si="71"/>
        <v>100</v>
      </c>
      <c r="N65" s="148">
        <f t="shared" si="72"/>
        <v>100</v>
      </c>
      <c r="O65" s="54">
        <f t="shared" si="73"/>
        <v>0</v>
      </c>
      <c r="P65" s="190">
        <f t="shared" si="74"/>
        <v>0.4</v>
      </c>
      <c r="Q65" s="190">
        <f t="shared" si="75"/>
        <v>0.4</v>
      </c>
      <c r="R65" s="190">
        <f t="shared" si="76"/>
        <v>0.15</v>
      </c>
      <c r="S65" s="190">
        <f t="shared" si="77"/>
        <v>0.05</v>
      </c>
      <c r="T65" s="190">
        <f t="shared" si="78"/>
        <v>0</v>
      </c>
      <c r="U65" s="191" t="str">
        <f t="shared" si="43"/>
        <v>ok</v>
      </c>
    </row>
    <row r="66" spans="1:137" ht="24.95" customHeight="1" x14ac:dyDescent="0.2">
      <c r="A66" s="289" t="s">
        <v>34</v>
      </c>
      <c r="B66" s="290"/>
      <c r="C66" s="290"/>
      <c r="D66" s="327"/>
      <c r="E66" s="215">
        <v>100</v>
      </c>
      <c r="F66" s="202"/>
      <c r="G66" s="214">
        <v>40</v>
      </c>
      <c r="H66" s="214">
        <v>40</v>
      </c>
      <c r="I66" s="214">
        <v>15</v>
      </c>
      <c r="J66" s="214">
        <v>5</v>
      </c>
      <c r="K66" s="214">
        <v>0</v>
      </c>
      <c r="L66" s="56">
        <f t="shared" si="70"/>
        <v>0</v>
      </c>
      <c r="M66" s="42">
        <f t="shared" si="71"/>
        <v>100</v>
      </c>
      <c r="N66" s="148">
        <f t="shared" si="72"/>
        <v>100</v>
      </c>
      <c r="O66" s="54">
        <f t="shared" si="73"/>
        <v>0</v>
      </c>
      <c r="P66" s="190">
        <f t="shared" si="74"/>
        <v>0.4</v>
      </c>
      <c r="Q66" s="190">
        <f t="shared" si="75"/>
        <v>0.4</v>
      </c>
      <c r="R66" s="190">
        <f t="shared" si="76"/>
        <v>0.15</v>
      </c>
      <c r="S66" s="190">
        <f t="shared" si="77"/>
        <v>0.05</v>
      </c>
      <c r="T66" s="190">
        <f t="shared" si="78"/>
        <v>0</v>
      </c>
      <c r="U66" s="191" t="str">
        <f t="shared" si="43"/>
        <v>ok</v>
      </c>
    </row>
    <row r="67" spans="1:137" ht="24.95" customHeight="1" thickBot="1" x14ac:dyDescent="0.25">
      <c r="A67" s="328" t="s">
        <v>35</v>
      </c>
      <c r="B67" s="329"/>
      <c r="C67" s="329"/>
      <c r="D67" s="329"/>
      <c r="E67" s="330"/>
      <c r="F67" s="181"/>
      <c r="G67" s="66">
        <f>SUM(G63:G66)</f>
        <v>160</v>
      </c>
      <c r="H67" s="66">
        <f t="shared" ref="H67" si="79">SUM(H63:H66)</f>
        <v>160</v>
      </c>
      <c r="I67" s="66">
        <f t="shared" ref="I67" si="80">SUM(I63:I66)</f>
        <v>60</v>
      </c>
      <c r="J67" s="66">
        <f t="shared" ref="J67" si="81">SUM(J63:J66)</f>
        <v>20</v>
      </c>
      <c r="K67" s="66">
        <f t="shared" ref="K67" si="82">SUM(K63:K66)</f>
        <v>0</v>
      </c>
      <c r="L67" s="67">
        <f>SUM(L63:L66)</f>
        <v>0</v>
      </c>
      <c r="M67" s="42">
        <f>SUM(G67:K67)</f>
        <v>400</v>
      </c>
      <c r="N67" s="54">
        <f>SUM(N63:N66)</f>
        <v>400</v>
      </c>
      <c r="O67" s="54">
        <f>SUM(O63:O66)</f>
        <v>0</v>
      </c>
      <c r="P67" s="190">
        <f t="shared" si="74"/>
        <v>0.4</v>
      </c>
      <c r="Q67" s="190">
        <f t="shared" si="75"/>
        <v>0.4</v>
      </c>
      <c r="R67" s="190">
        <f t="shared" si="76"/>
        <v>0.15</v>
      </c>
      <c r="S67" s="190">
        <f t="shared" si="77"/>
        <v>0.05</v>
      </c>
      <c r="T67" s="190">
        <f t="shared" si="78"/>
        <v>0</v>
      </c>
      <c r="U67" s="191" t="str">
        <f t="shared" si="43"/>
        <v>ok</v>
      </c>
    </row>
    <row r="68" spans="1:137" ht="24" customHeight="1" thickTop="1" x14ac:dyDescent="0.2">
      <c r="A68" s="321" t="s">
        <v>36</v>
      </c>
      <c r="B68" s="322"/>
      <c r="C68" s="322"/>
      <c r="D68" s="322"/>
      <c r="E68" s="323"/>
      <c r="F68" s="180"/>
      <c r="G68" s="313" t="s">
        <v>86</v>
      </c>
      <c r="H68" s="314"/>
      <c r="I68" s="314"/>
      <c r="J68" s="314"/>
      <c r="K68" s="314"/>
      <c r="L68" s="314"/>
      <c r="M68" s="315"/>
      <c r="N68" s="52"/>
      <c r="O68" s="53"/>
    </row>
    <row r="69" spans="1:137" ht="41.25" customHeight="1" x14ac:dyDescent="0.2">
      <c r="A69" s="25" t="s">
        <v>37</v>
      </c>
      <c r="C69" s="18" t="s">
        <v>38</v>
      </c>
      <c r="D69" s="18" t="s">
        <v>39</v>
      </c>
      <c r="E69" s="24" t="s">
        <v>51</v>
      </c>
      <c r="F69" s="192"/>
      <c r="G69" s="20" t="s">
        <v>170</v>
      </c>
      <c r="H69" s="20" t="s">
        <v>169</v>
      </c>
      <c r="I69" s="20" t="s">
        <v>171</v>
      </c>
      <c r="J69" s="20" t="s">
        <v>172</v>
      </c>
      <c r="K69" s="21" t="s">
        <v>179</v>
      </c>
      <c r="L69" s="213" t="s">
        <v>187</v>
      </c>
      <c r="M69" s="22" t="s">
        <v>56</v>
      </c>
      <c r="N69" s="50"/>
      <c r="O69" s="50"/>
    </row>
    <row r="70" spans="1:137" ht="24.95" customHeight="1" x14ac:dyDescent="0.2">
      <c r="A70" s="139"/>
      <c r="B70" s="139"/>
      <c r="C70" s="140">
        <v>1</v>
      </c>
      <c r="D70" s="140">
        <v>100</v>
      </c>
      <c r="E70" s="38">
        <f t="shared" ref="E70:E76" si="83">SUM(C70*D70)</f>
        <v>100</v>
      </c>
      <c r="F70" s="203"/>
      <c r="G70" s="214">
        <v>40</v>
      </c>
      <c r="H70" s="214">
        <v>40</v>
      </c>
      <c r="I70" s="214">
        <v>15</v>
      </c>
      <c r="J70" s="214">
        <v>5</v>
      </c>
      <c r="K70" s="214">
        <v>0</v>
      </c>
      <c r="L70" s="56">
        <f>M70-E70</f>
        <v>0</v>
      </c>
      <c r="M70" s="42">
        <f t="shared" ref="M70:M73" si="84">SUM(G70:K70)</f>
        <v>100</v>
      </c>
      <c r="N70" s="148">
        <f t="shared" ref="N70:N73" si="85">M70</f>
        <v>100</v>
      </c>
      <c r="O70" s="54">
        <f t="shared" ref="O70:O73" si="86">N70-M70</f>
        <v>0</v>
      </c>
      <c r="P70" s="190">
        <f t="shared" ref="P70:P73" si="87">G70/$M70</f>
        <v>0.4</v>
      </c>
      <c r="Q70" s="190">
        <f t="shared" ref="Q70:Q73" si="88">H70/$M70</f>
        <v>0.4</v>
      </c>
      <c r="R70" s="190">
        <f t="shared" ref="R70:R73" si="89">I70/$M70</f>
        <v>0.15</v>
      </c>
      <c r="S70" s="190">
        <f t="shared" ref="S70:S73" si="90">J70/$M70</f>
        <v>0.05</v>
      </c>
      <c r="T70" s="190">
        <f t="shared" ref="T70:T73" si="91">K70/$M70</f>
        <v>0</v>
      </c>
      <c r="U70" s="191" t="str">
        <f t="shared" ref="U70:U76" si="92">IF($P70+$Q70&gt;80%,"Fed Exceeds 80%", "ok")</f>
        <v>ok</v>
      </c>
    </row>
    <row r="71" spans="1:137" s="6" customFormat="1" ht="24.95" customHeight="1" x14ac:dyDescent="0.2">
      <c r="A71" s="139"/>
      <c r="B71" s="139"/>
      <c r="C71" s="143">
        <v>1</v>
      </c>
      <c r="D71" s="143">
        <v>100</v>
      </c>
      <c r="E71" s="38">
        <f t="shared" si="83"/>
        <v>100</v>
      </c>
      <c r="F71" s="203"/>
      <c r="G71" s="214">
        <v>40</v>
      </c>
      <c r="H71" s="214">
        <v>40</v>
      </c>
      <c r="I71" s="214">
        <v>15</v>
      </c>
      <c r="J71" s="214">
        <v>5</v>
      </c>
      <c r="K71" s="214">
        <v>0</v>
      </c>
      <c r="L71" s="56">
        <f t="shared" ref="L71:L73" si="93">M71-E71</f>
        <v>0</v>
      </c>
      <c r="M71" s="42">
        <f t="shared" si="84"/>
        <v>100</v>
      </c>
      <c r="N71" s="148">
        <f t="shared" si="85"/>
        <v>100</v>
      </c>
      <c r="O71" s="54">
        <f t="shared" si="86"/>
        <v>0</v>
      </c>
      <c r="P71" s="190">
        <f t="shared" si="87"/>
        <v>0.4</v>
      </c>
      <c r="Q71" s="190">
        <f t="shared" si="88"/>
        <v>0.4</v>
      </c>
      <c r="R71" s="190">
        <f t="shared" si="89"/>
        <v>0.15</v>
      </c>
      <c r="S71" s="190">
        <f t="shared" si="90"/>
        <v>0.05</v>
      </c>
      <c r="T71" s="190">
        <f t="shared" si="91"/>
        <v>0</v>
      </c>
      <c r="U71" s="191" t="str">
        <f t="shared" si="92"/>
        <v>ok</v>
      </c>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row>
    <row r="72" spans="1:137" s="8" customFormat="1" ht="24.95" customHeight="1" x14ac:dyDescent="0.2">
      <c r="A72" s="139"/>
      <c r="B72" s="139"/>
      <c r="C72" s="140">
        <v>1</v>
      </c>
      <c r="D72" s="140">
        <v>100</v>
      </c>
      <c r="E72" s="38">
        <f t="shared" si="83"/>
        <v>100</v>
      </c>
      <c r="F72" s="203"/>
      <c r="G72" s="214">
        <v>40</v>
      </c>
      <c r="H72" s="214">
        <v>40</v>
      </c>
      <c r="I72" s="214">
        <v>15</v>
      </c>
      <c r="J72" s="214">
        <v>5</v>
      </c>
      <c r="K72" s="214">
        <v>0</v>
      </c>
      <c r="L72" s="56">
        <f t="shared" si="93"/>
        <v>0</v>
      </c>
      <c r="M72" s="42">
        <f t="shared" si="84"/>
        <v>100</v>
      </c>
      <c r="N72" s="148">
        <f t="shared" si="85"/>
        <v>100</v>
      </c>
      <c r="O72" s="54">
        <f t="shared" si="86"/>
        <v>0</v>
      </c>
      <c r="P72" s="190">
        <f t="shared" si="87"/>
        <v>0.4</v>
      </c>
      <c r="Q72" s="190">
        <f t="shared" si="88"/>
        <v>0.4</v>
      </c>
      <c r="R72" s="190">
        <f t="shared" si="89"/>
        <v>0.15</v>
      </c>
      <c r="S72" s="190">
        <f t="shared" si="90"/>
        <v>0.05</v>
      </c>
      <c r="T72" s="190">
        <f t="shared" si="91"/>
        <v>0</v>
      </c>
      <c r="U72" s="191" t="str">
        <f t="shared" si="92"/>
        <v>ok</v>
      </c>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row>
    <row r="73" spans="1:137" s="8" customFormat="1" ht="24.95" customHeight="1" x14ac:dyDescent="0.2">
      <c r="A73" s="139"/>
      <c r="B73" s="139"/>
      <c r="C73" s="140">
        <v>1</v>
      </c>
      <c r="D73" s="140">
        <v>100</v>
      </c>
      <c r="E73" s="38">
        <f t="shared" si="83"/>
        <v>100</v>
      </c>
      <c r="F73" s="203"/>
      <c r="G73" s="214">
        <v>40</v>
      </c>
      <c r="H73" s="214">
        <v>40</v>
      </c>
      <c r="I73" s="214">
        <v>15</v>
      </c>
      <c r="J73" s="214">
        <v>5</v>
      </c>
      <c r="K73" s="214">
        <v>0</v>
      </c>
      <c r="L73" s="56">
        <f t="shared" si="93"/>
        <v>0</v>
      </c>
      <c r="M73" s="42">
        <f t="shared" si="84"/>
        <v>100</v>
      </c>
      <c r="N73" s="148">
        <f t="shared" si="85"/>
        <v>100</v>
      </c>
      <c r="O73" s="54">
        <f t="shared" si="86"/>
        <v>0</v>
      </c>
      <c r="P73" s="190">
        <f t="shared" si="87"/>
        <v>0.4</v>
      </c>
      <c r="Q73" s="190">
        <f t="shared" si="88"/>
        <v>0.4</v>
      </c>
      <c r="R73" s="190">
        <f t="shared" si="89"/>
        <v>0.15</v>
      </c>
      <c r="S73" s="190">
        <f t="shared" si="90"/>
        <v>0.05</v>
      </c>
      <c r="T73" s="190">
        <f t="shared" si="91"/>
        <v>0</v>
      </c>
      <c r="U73" s="191" t="str">
        <f t="shared" si="92"/>
        <v>ok</v>
      </c>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row>
    <row r="74" spans="1:137" s="8" customFormat="1" ht="24.95" customHeight="1" x14ac:dyDescent="0.2">
      <c r="A74" s="139"/>
      <c r="B74" s="139"/>
      <c r="C74" s="140">
        <v>1</v>
      </c>
      <c r="D74" s="140">
        <v>100</v>
      </c>
      <c r="E74" s="38">
        <f t="shared" si="83"/>
        <v>100</v>
      </c>
      <c r="F74" s="203"/>
      <c r="G74" s="214">
        <v>40</v>
      </c>
      <c r="H74" s="214">
        <v>40</v>
      </c>
      <c r="I74" s="214">
        <v>15</v>
      </c>
      <c r="J74" s="214">
        <v>5</v>
      </c>
      <c r="K74" s="214">
        <v>0</v>
      </c>
      <c r="L74" s="56">
        <f t="shared" ref="L74:L76" si="94">M74-E74</f>
        <v>0</v>
      </c>
      <c r="M74" s="42">
        <f t="shared" ref="M74:M76" si="95">SUM(G74:K74)</f>
        <v>100</v>
      </c>
      <c r="N74" s="148">
        <f t="shared" ref="N74:N76" si="96">M74</f>
        <v>100</v>
      </c>
      <c r="O74" s="54">
        <f t="shared" ref="O74:O76" si="97">N74-M74</f>
        <v>0</v>
      </c>
      <c r="P74" s="190">
        <f t="shared" ref="P74:P76" si="98">G74/$M74</f>
        <v>0.4</v>
      </c>
      <c r="Q74" s="190">
        <f t="shared" ref="Q74:Q76" si="99">H74/$M74</f>
        <v>0.4</v>
      </c>
      <c r="R74" s="190">
        <f t="shared" ref="R74:R76" si="100">I74/$M74</f>
        <v>0.15</v>
      </c>
      <c r="S74" s="190">
        <f t="shared" ref="S74:S76" si="101">J74/$M74</f>
        <v>0.05</v>
      </c>
      <c r="T74" s="190">
        <f t="shared" ref="T74:T76" si="102">K74/$M74</f>
        <v>0</v>
      </c>
      <c r="U74" s="191" t="str">
        <f t="shared" si="92"/>
        <v>ok</v>
      </c>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row>
    <row r="75" spans="1:137" s="8" customFormat="1" ht="24.95" customHeight="1" x14ac:dyDescent="0.2">
      <c r="A75" s="139"/>
      <c r="B75" s="139"/>
      <c r="C75" s="140">
        <v>1</v>
      </c>
      <c r="D75" s="140">
        <v>100</v>
      </c>
      <c r="E75" s="38">
        <f t="shared" si="83"/>
        <v>100</v>
      </c>
      <c r="F75" s="203"/>
      <c r="G75" s="214">
        <v>40</v>
      </c>
      <c r="H75" s="214">
        <v>40</v>
      </c>
      <c r="I75" s="214">
        <v>15</v>
      </c>
      <c r="J75" s="214">
        <v>5</v>
      </c>
      <c r="K75" s="214">
        <v>0</v>
      </c>
      <c r="L75" s="56">
        <f t="shared" si="94"/>
        <v>0</v>
      </c>
      <c r="M75" s="42">
        <f t="shared" si="95"/>
        <v>100</v>
      </c>
      <c r="N75" s="148">
        <f t="shared" si="96"/>
        <v>100</v>
      </c>
      <c r="O75" s="54">
        <f t="shared" si="97"/>
        <v>0</v>
      </c>
      <c r="P75" s="190">
        <f t="shared" si="98"/>
        <v>0.4</v>
      </c>
      <c r="Q75" s="190">
        <f t="shared" si="99"/>
        <v>0.4</v>
      </c>
      <c r="R75" s="190">
        <f t="shared" si="100"/>
        <v>0.15</v>
      </c>
      <c r="S75" s="190">
        <f t="shared" si="101"/>
        <v>0.05</v>
      </c>
      <c r="T75" s="190">
        <f t="shared" si="102"/>
        <v>0</v>
      </c>
      <c r="U75" s="191" t="str">
        <f t="shared" si="92"/>
        <v>ok</v>
      </c>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row>
    <row r="76" spans="1:137" ht="24.95" customHeight="1" x14ac:dyDescent="0.2">
      <c r="A76" s="139"/>
      <c r="B76" s="139"/>
      <c r="C76" s="143">
        <v>1</v>
      </c>
      <c r="D76" s="143">
        <v>100</v>
      </c>
      <c r="E76" s="38">
        <f t="shared" si="83"/>
        <v>100</v>
      </c>
      <c r="F76" s="203"/>
      <c r="G76" s="214">
        <v>40</v>
      </c>
      <c r="H76" s="214">
        <v>40</v>
      </c>
      <c r="I76" s="214">
        <v>15</v>
      </c>
      <c r="J76" s="214">
        <v>5</v>
      </c>
      <c r="K76" s="214">
        <v>0</v>
      </c>
      <c r="L76" s="56">
        <f t="shared" si="94"/>
        <v>0</v>
      </c>
      <c r="M76" s="42">
        <f t="shared" si="95"/>
        <v>100</v>
      </c>
      <c r="N76" s="148">
        <f t="shared" si="96"/>
        <v>100</v>
      </c>
      <c r="O76" s="54">
        <f t="shared" si="97"/>
        <v>0</v>
      </c>
      <c r="P76" s="190">
        <f t="shared" si="98"/>
        <v>0.4</v>
      </c>
      <c r="Q76" s="190">
        <f t="shared" si="99"/>
        <v>0.4</v>
      </c>
      <c r="R76" s="190">
        <f t="shared" si="100"/>
        <v>0.15</v>
      </c>
      <c r="S76" s="190">
        <f t="shared" si="101"/>
        <v>0.05</v>
      </c>
      <c r="T76" s="190">
        <f t="shared" si="102"/>
        <v>0</v>
      </c>
      <c r="U76" s="191" t="str">
        <f t="shared" si="92"/>
        <v>ok</v>
      </c>
    </row>
    <row r="77" spans="1:137" ht="24.95" hidden="1" customHeight="1" x14ac:dyDescent="0.2">
      <c r="A77" s="187"/>
      <c r="B77" s="188">
        <v>1</v>
      </c>
      <c r="C77" s="188"/>
      <c r="D77" s="188">
        <v>1</v>
      </c>
      <c r="E77" s="189"/>
      <c r="F77" s="204"/>
      <c r="G77" s="70"/>
      <c r="H77" s="66"/>
      <c r="I77" s="67"/>
      <c r="J77" s="67"/>
      <c r="K77" s="67"/>
      <c r="L77" s="67"/>
      <c r="M77" s="56"/>
      <c r="N77" s="148"/>
      <c r="O77" s="54"/>
    </row>
    <row r="78" spans="1:137" ht="17.100000000000001" customHeight="1" thickBot="1" x14ac:dyDescent="0.25">
      <c r="A78" s="301" t="s">
        <v>40</v>
      </c>
      <c r="B78" s="302"/>
      <c r="C78" s="302"/>
      <c r="D78" s="302"/>
      <c r="E78" s="303"/>
      <c r="F78" s="85"/>
      <c r="G78" s="66">
        <f>SUM(G70:G76)</f>
        <v>280</v>
      </c>
      <c r="H78" s="66">
        <f t="shared" ref="H78:K78" si="103">SUM(H70:H76)</f>
        <v>280</v>
      </c>
      <c r="I78" s="66">
        <f t="shared" si="103"/>
        <v>105</v>
      </c>
      <c r="J78" s="66">
        <f t="shared" si="103"/>
        <v>35</v>
      </c>
      <c r="K78" s="66">
        <f t="shared" si="103"/>
        <v>0</v>
      </c>
      <c r="L78" s="67">
        <f>SUM(L70:L76)</f>
        <v>0</v>
      </c>
      <c r="M78" s="42">
        <f>SUM(G78:K78)</f>
        <v>700</v>
      </c>
      <c r="N78" s="54">
        <f>SUM(N70:N76)</f>
        <v>700</v>
      </c>
      <c r="O78" s="54">
        <f>SUM(O70:O76)</f>
        <v>0</v>
      </c>
      <c r="P78" s="190">
        <f t="shared" ref="P78" si="104">G78/$M78</f>
        <v>0.4</v>
      </c>
      <c r="Q78" s="190">
        <f t="shared" ref="Q78" si="105">H78/$M78</f>
        <v>0.4</v>
      </c>
      <c r="R78" s="190">
        <f t="shared" ref="R78" si="106">I78/$M78</f>
        <v>0.15</v>
      </c>
      <c r="S78" s="190">
        <f t="shared" ref="S78" si="107">J78/$M78</f>
        <v>0.05</v>
      </c>
      <c r="T78" s="190">
        <f t="shared" ref="T78" si="108">K78/$M78</f>
        <v>0</v>
      </c>
      <c r="U78" s="191" t="str">
        <f t="shared" ref="U78" si="109">IF($P78+$Q78&gt;80%,"Fed Exceeds 80%", "ok")</f>
        <v>ok</v>
      </c>
    </row>
    <row r="79" spans="1:137" ht="17.100000000000001" customHeight="1" thickTop="1" thickBot="1" x14ac:dyDescent="0.25">
      <c r="A79" s="316" t="s">
        <v>41</v>
      </c>
      <c r="B79" s="317"/>
      <c r="C79" s="317"/>
      <c r="D79" s="317"/>
      <c r="E79" s="318"/>
      <c r="F79" s="205"/>
      <c r="G79" s="71"/>
      <c r="H79" s="72"/>
      <c r="I79" s="72"/>
      <c r="J79" s="72"/>
      <c r="K79" s="72"/>
      <c r="L79" s="72"/>
      <c r="M79" s="73"/>
      <c r="N79" s="47"/>
      <c r="O79" s="72"/>
    </row>
    <row r="80" spans="1:137" ht="17.100000000000001" customHeight="1" thickTop="1" x14ac:dyDescent="0.2">
      <c r="A80" s="26" t="s">
        <v>37</v>
      </c>
      <c r="C80" s="18" t="s">
        <v>38</v>
      </c>
      <c r="D80" s="319" t="s">
        <v>229</v>
      </c>
      <c r="E80" s="320"/>
      <c r="F80" s="178"/>
      <c r="G80" s="74"/>
      <c r="H80" s="75"/>
      <c r="I80" s="75"/>
      <c r="J80" s="75"/>
      <c r="K80" s="75"/>
      <c r="L80" s="75"/>
      <c r="M80" s="76"/>
      <c r="N80" s="48"/>
      <c r="O80" s="75"/>
    </row>
    <row r="81" spans="1:21" ht="24.95" customHeight="1" x14ac:dyDescent="0.2">
      <c r="A81" s="139"/>
      <c r="B81" s="139"/>
      <c r="C81" s="140">
        <v>1</v>
      </c>
      <c r="D81" s="140">
        <v>100</v>
      </c>
      <c r="E81" s="38">
        <f t="shared" ref="E81:E93" si="110">SUM(C81*D81)</f>
        <v>100</v>
      </c>
      <c r="F81" s="206"/>
      <c r="G81" s="214">
        <v>40</v>
      </c>
      <c r="H81" s="214">
        <v>40</v>
      </c>
      <c r="I81" s="214">
        <v>15</v>
      </c>
      <c r="J81" s="214">
        <v>5</v>
      </c>
      <c r="K81" s="214">
        <v>0</v>
      </c>
      <c r="L81" s="56">
        <f t="shared" ref="L81:L87" si="111">M81-E81</f>
        <v>0</v>
      </c>
      <c r="M81" s="42">
        <f>SUM(G81:K81)</f>
        <v>100</v>
      </c>
      <c r="N81" s="148">
        <f t="shared" ref="N81:N87" si="112">M81</f>
        <v>100</v>
      </c>
      <c r="O81" s="54">
        <f t="shared" ref="O81:O87" si="113">N81-M81</f>
        <v>0</v>
      </c>
      <c r="P81" s="190">
        <f t="shared" ref="P81:P87" si="114">G81/$M81</f>
        <v>0.4</v>
      </c>
      <c r="Q81" s="190">
        <f t="shared" ref="Q81:Q87" si="115">H81/$M81</f>
        <v>0.4</v>
      </c>
      <c r="R81" s="190">
        <f t="shared" ref="R81:R87" si="116">I81/$M81</f>
        <v>0.15</v>
      </c>
      <c r="S81" s="190">
        <f t="shared" ref="S81:S87" si="117">J81/$M81</f>
        <v>0.05</v>
      </c>
      <c r="T81" s="190">
        <f t="shared" ref="T81:T87" si="118">K81/$M81</f>
        <v>0</v>
      </c>
      <c r="U81" s="191" t="str">
        <f t="shared" ref="U81:U98" si="119">IF($P81+$Q81&gt;80%,"Fed Exceeds 80%", "ok")</f>
        <v>ok</v>
      </c>
    </row>
    <row r="82" spans="1:21" ht="24.95" customHeight="1" x14ac:dyDescent="0.2">
      <c r="A82" s="139"/>
      <c r="B82" s="139"/>
      <c r="C82" s="140">
        <v>1</v>
      </c>
      <c r="D82" s="140">
        <v>100</v>
      </c>
      <c r="E82" s="38">
        <f t="shared" si="110"/>
        <v>100</v>
      </c>
      <c r="F82" s="182"/>
      <c r="G82" s="214">
        <v>40</v>
      </c>
      <c r="H82" s="214">
        <v>40</v>
      </c>
      <c r="I82" s="214">
        <v>15</v>
      </c>
      <c r="J82" s="214">
        <v>5</v>
      </c>
      <c r="K82" s="214">
        <v>0</v>
      </c>
      <c r="L82" s="56">
        <f t="shared" si="111"/>
        <v>0</v>
      </c>
      <c r="M82" s="42">
        <f t="shared" ref="M82:M87" si="120">SUM(G82:K82)</f>
        <v>100</v>
      </c>
      <c r="N82" s="148">
        <f t="shared" si="112"/>
        <v>100</v>
      </c>
      <c r="O82" s="54">
        <f t="shared" si="113"/>
        <v>0</v>
      </c>
      <c r="P82" s="190">
        <f t="shared" si="114"/>
        <v>0.4</v>
      </c>
      <c r="Q82" s="190">
        <f t="shared" si="115"/>
        <v>0.4</v>
      </c>
      <c r="R82" s="190">
        <f t="shared" si="116"/>
        <v>0.15</v>
      </c>
      <c r="S82" s="190">
        <f t="shared" si="117"/>
        <v>0.05</v>
      </c>
      <c r="T82" s="190">
        <f t="shared" si="118"/>
        <v>0</v>
      </c>
      <c r="U82" s="191" t="str">
        <f t="shared" si="119"/>
        <v>ok</v>
      </c>
    </row>
    <row r="83" spans="1:21" ht="24.95" customHeight="1" x14ac:dyDescent="0.2">
      <c r="A83" s="139"/>
      <c r="B83" s="139"/>
      <c r="C83" s="140">
        <v>1</v>
      </c>
      <c r="D83" s="140">
        <v>100</v>
      </c>
      <c r="E83" s="38">
        <f t="shared" si="110"/>
        <v>100</v>
      </c>
      <c r="F83" s="182"/>
      <c r="G83" s="214">
        <v>40</v>
      </c>
      <c r="H83" s="214">
        <v>40</v>
      </c>
      <c r="I83" s="214">
        <v>15</v>
      </c>
      <c r="J83" s="214">
        <v>5</v>
      </c>
      <c r="K83" s="214">
        <v>0</v>
      </c>
      <c r="L83" s="56">
        <f t="shared" si="111"/>
        <v>0</v>
      </c>
      <c r="M83" s="42">
        <f t="shared" si="120"/>
        <v>100</v>
      </c>
      <c r="N83" s="148">
        <f t="shared" si="112"/>
        <v>100</v>
      </c>
      <c r="O83" s="54">
        <f t="shared" si="113"/>
        <v>0</v>
      </c>
      <c r="P83" s="190">
        <f t="shared" si="114"/>
        <v>0.4</v>
      </c>
      <c r="Q83" s="190">
        <f t="shared" si="115"/>
        <v>0.4</v>
      </c>
      <c r="R83" s="190">
        <f t="shared" si="116"/>
        <v>0.15</v>
      </c>
      <c r="S83" s="190">
        <f t="shared" si="117"/>
        <v>0.05</v>
      </c>
      <c r="T83" s="190">
        <f t="shared" si="118"/>
        <v>0</v>
      </c>
      <c r="U83" s="191" t="str">
        <f t="shared" si="119"/>
        <v>ok</v>
      </c>
    </row>
    <row r="84" spans="1:21" ht="24.95" customHeight="1" x14ac:dyDescent="0.2">
      <c r="A84" s="139"/>
      <c r="B84" s="139"/>
      <c r="C84" s="140">
        <v>1</v>
      </c>
      <c r="D84" s="140">
        <v>100</v>
      </c>
      <c r="E84" s="38">
        <f t="shared" si="110"/>
        <v>100</v>
      </c>
      <c r="F84" s="182"/>
      <c r="G84" s="214">
        <v>40</v>
      </c>
      <c r="H84" s="214">
        <v>40</v>
      </c>
      <c r="I84" s="214">
        <v>15</v>
      </c>
      <c r="J84" s="214">
        <v>5</v>
      </c>
      <c r="K84" s="214">
        <v>0</v>
      </c>
      <c r="L84" s="56">
        <f t="shared" si="111"/>
        <v>0</v>
      </c>
      <c r="M84" s="42">
        <f t="shared" si="120"/>
        <v>100</v>
      </c>
      <c r="N84" s="148">
        <f t="shared" si="112"/>
        <v>100</v>
      </c>
      <c r="O84" s="54">
        <f t="shared" si="113"/>
        <v>0</v>
      </c>
      <c r="P84" s="190">
        <f t="shared" si="114"/>
        <v>0.4</v>
      </c>
      <c r="Q84" s="190">
        <f t="shared" si="115"/>
        <v>0.4</v>
      </c>
      <c r="R84" s="190">
        <f t="shared" si="116"/>
        <v>0.15</v>
      </c>
      <c r="S84" s="190">
        <f t="shared" si="117"/>
        <v>0.05</v>
      </c>
      <c r="T84" s="190">
        <f t="shared" si="118"/>
        <v>0</v>
      </c>
      <c r="U84" s="191" t="str">
        <f t="shared" si="119"/>
        <v>ok</v>
      </c>
    </row>
    <row r="85" spans="1:21" ht="24.95" customHeight="1" x14ac:dyDescent="0.2">
      <c r="A85" s="139"/>
      <c r="B85" s="139"/>
      <c r="C85" s="140">
        <v>1</v>
      </c>
      <c r="D85" s="140">
        <v>100</v>
      </c>
      <c r="E85" s="38">
        <f t="shared" si="110"/>
        <v>100</v>
      </c>
      <c r="F85" s="182"/>
      <c r="G85" s="214">
        <v>40</v>
      </c>
      <c r="H85" s="214">
        <v>40</v>
      </c>
      <c r="I85" s="214">
        <v>15</v>
      </c>
      <c r="J85" s="214">
        <v>5</v>
      </c>
      <c r="K85" s="214">
        <v>0</v>
      </c>
      <c r="L85" s="56">
        <f t="shared" si="111"/>
        <v>0</v>
      </c>
      <c r="M85" s="42">
        <f t="shared" si="120"/>
        <v>100</v>
      </c>
      <c r="N85" s="148">
        <f t="shared" si="112"/>
        <v>100</v>
      </c>
      <c r="O85" s="54">
        <f t="shared" si="113"/>
        <v>0</v>
      </c>
      <c r="P85" s="190">
        <f t="shared" si="114"/>
        <v>0.4</v>
      </c>
      <c r="Q85" s="190">
        <f t="shared" si="115"/>
        <v>0.4</v>
      </c>
      <c r="R85" s="190">
        <f t="shared" si="116"/>
        <v>0.15</v>
      </c>
      <c r="S85" s="190">
        <f t="shared" si="117"/>
        <v>0.05</v>
      </c>
      <c r="T85" s="190">
        <f t="shared" si="118"/>
        <v>0</v>
      </c>
      <c r="U85" s="191" t="str">
        <f t="shared" si="119"/>
        <v>ok</v>
      </c>
    </row>
    <row r="86" spans="1:21" ht="24.95" customHeight="1" x14ac:dyDescent="0.2">
      <c r="A86" s="139"/>
      <c r="B86" s="139"/>
      <c r="C86" s="140">
        <v>1</v>
      </c>
      <c r="D86" s="140">
        <v>100</v>
      </c>
      <c r="E86" s="38">
        <f t="shared" si="110"/>
        <v>100</v>
      </c>
      <c r="F86" s="182"/>
      <c r="G86" s="214">
        <v>40</v>
      </c>
      <c r="H86" s="214">
        <v>40</v>
      </c>
      <c r="I86" s="214">
        <v>15</v>
      </c>
      <c r="J86" s="214">
        <v>5</v>
      </c>
      <c r="K86" s="214">
        <v>0</v>
      </c>
      <c r="L86" s="56">
        <f t="shared" si="111"/>
        <v>0</v>
      </c>
      <c r="M86" s="42">
        <f t="shared" si="120"/>
        <v>100</v>
      </c>
      <c r="N86" s="148">
        <f t="shared" si="112"/>
        <v>100</v>
      </c>
      <c r="O86" s="54">
        <f t="shared" si="113"/>
        <v>0</v>
      </c>
      <c r="P86" s="190">
        <f t="shared" si="114"/>
        <v>0.4</v>
      </c>
      <c r="Q86" s="190">
        <f t="shared" si="115"/>
        <v>0.4</v>
      </c>
      <c r="R86" s="190">
        <f t="shared" si="116"/>
        <v>0.15</v>
      </c>
      <c r="S86" s="190">
        <f t="shared" si="117"/>
        <v>0.05</v>
      </c>
      <c r="T86" s="190">
        <f t="shared" si="118"/>
        <v>0</v>
      </c>
      <c r="U86" s="191" t="str">
        <f t="shared" si="119"/>
        <v>ok</v>
      </c>
    </row>
    <row r="87" spans="1:21" ht="24.95" customHeight="1" x14ac:dyDescent="0.2">
      <c r="A87" s="139"/>
      <c r="B87" s="139"/>
      <c r="C87" s="140">
        <v>1</v>
      </c>
      <c r="D87" s="140">
        <v>100</v>
      </c>
      <c r="E87" s="38">
        <f t="shared" si="110"/>
        <v>100</v>
      </c>
      <c r="F87" s="182"/>
      <c r="G87" s="214">
        <v>40</v>
      </c>
      <c r="H87" s="214">
        <v>40</v>
      </c>
      <c r="I87" s="214">
        <v>15</v>
      </c>
      <c r="J87" s="214">
        <v>5</v>
      </c>
      <c r="K87" s="214">
        <v>0</v>
      </c>
      <c r="L87" s="56">
        <f t="shared" si="111"/>
        <v>0</v>
      </c>
      <c r="M87" s="42">
        <f t="shared" si="120"/>
        <v>100</v>
      </c>
      <c r="N87" s="148">
        <f t="shared" si="112"/>
        <v>100</v>
      </c>
      <c r="O87" s="54">
        <f t="shared" si="113"/>
        <v>0</v>
      </c>
      <c r="P87" s="190">
        <f t="shared" si="114"/>
        <v>0.4</v>
      </c>
      <c r="Q87" s="190">
        <f t="shared" si="115"/>
        <v>0.4</v>
      </c>
      <c r="R87" s="190">
        <f t="shared" si="116"/>
        <v>0.15</v>
      </c>
      <c r="S87" s="190">
        <f t="shared" si="117"/>
        <v>0.05</v>
      </c>
      <c r="T87" s="190">
        <f t="shared" si="118"/>
        <v>0</v>
      </c>
      <c r="U87" s="191" t="str">
        <f t="shared" si="119"/>
        <v>ok</v>
      </c>
    </row>
    <row r="88" spans="1:21" ht="24.95" customHeight="1" x14ac:dyDescent="0.2">
      <c r="A88" s="139"/>
      <c r="B88" s="139"/>
      <c r="C88" s="140">
        <v>1</v>
      </c>
      <c r="D88" s="140">
        <v>100</v>
      </c>
      <c r="E88" s="38">
        <f t="shared" si="110"/>
        <v>100</v>
      </c>
      <c r="F88" s="182"/>
      <c r="G88" s="214">
        <v>40</v>
      </c>
      <c r="H88" s="214">
        <v>40</v>
      </c>
      <c r="I88" s="214">
        <v>15</v>
      </c>
      <c r="J88" s="214">
        <v>5</v>
      </c>
      <c r="K88" s="214">
        <v>0</v>
      </c>
      <c r="L88" s="56">
        <f t="shared" ref="L88:L93" si="121">M88-E88</f>
        <v>0</v>
      </c>
      <c r="M88" s="42">
        <f t="shared" ref="M88:M93" si="122">SUM(G88:K88)</f>
        <v>100</v>
      </c>
      <c r="N88" s="148">
        <f t="shared" ref="N88:N93" si="123">M88</f>
        <v>100</v>
      </c>
      <c r="O88" s="54">
        <f t="shared" ref="O88:O93" si="124">N88-M88</f>
        <v>0</v>
      </c>
      <c r="P88" s="190">
        <f t="shared" ref="P88:P94" si="125">G88/$M88</f>
        <v>0.4</v>
      </c>
      <c r="Q88" s="190">
        <f t="shared" ref="Q88:Q94" si="126">H88/$M88</f>
        <v>0.4</v>
      </c>
      <c r="R88" s="190">
        <f t="shared" ref="R88:R94" si="127">I88/$M88</f>
        <v>0.15</v>
      </c>
      <c r="S88" s="190">
        <f t="shared" ref="S88:S94" si="128">J88/$M88</f>
        <v>0.05</v>
      </c>
      <c r="T88" s="190">
        <f t="shared" ref="T88:T94" si="129">K88/$M88</f>
        <v>0</v>
      </c>
      <c r="U88" s="191" t="str">
        <f t="shared" si="119"/>
        <v>ok</v>
      </c>
    </row>
    <row r="89" spans="1:21" ht="24.95" customHeight="1" x14ac:dyDescent="0.2">
      <c r="A89" s="139"/>
      <c r="B89" s="139"/>
      <c r="C89" s="140">
        <v>1</v>
      </c>
      <c r="D89" s="140">
        <v>100</v>
      </c>
      <c r="E89" s="38">
        <f t="shared" si="110"/>
        <v>100</v>
      </c>
      <c r="F89" s="182"/>
      <c r="G89" s="214">
        <v>40</v>
      </c>
      <c r="H89" s="214">
        <v>40</v>
      </c>
      <c r="I89" s="214">
        <v>15</v>
      </c>
      <c r="J89" s="214">
        <v>5</v>
      </c>
      <c r="K89" s="214">
        <v>0</v>
      </c>
      <c r="L89" s="56">
        <f t="shared" si="121"/>
        <v>0</v>
      </c>
      <c r="M89" s="42">
        <f t="shared" si="122"/>
        <v>100</v>
      </c>
      <c r="N89" s="148">
        <f t="shared" si="123"/>
        <v>100</v>
      </c>
      <c r="O89" s="54">
        <f t="shared" si="124"/>
        <v>0</v>
      </c>
      <c r="P89" s="190">
        <f t="shared" si="125"/>
        <v>0.4</v>
      </c>
      <c r="Q89" s="190">
        <f t="shared" si="126"/>
        <v>0.4</v>
      </c>
      <c r="R89" s="190">
        <f t="shared" si="127"/>
        <v>0.15</v>
      </c>
      <c r="S89" s="190">
        <f t="shared" si="128"/>
        <v>0.05</v>
      </c>
      <c r="T89" s="190">
        <f t="shared" si="129"/>
        <v>0</v>
      </c>
      <c r="U89" s="191" t="str">
        <f t="shared" si="119"/>
        <v>ok</v>
      </c>
    </row>
    <row r="90" spans="1:21" ht="24.95" customHeight="1" x14ac:dyDescent="0.2">
      <c r="A90" s="139"/>
      <c r="B90" s="139"/>
      <c r="C90" s="140">
        <v>1</v>
      </c>
      <c r="D90" s="140">
        <v>100</v>
      </c>
      <c r="E90" s="38">
        <f t="shared" si="110"/>
        <v>100</v>
      </c>
      <c r="F90" s="182"/>
      <c r="G90" s="214">
        <v>40</v>
      </c>
      <c r="H90" s="214">
        <v>40</v>
      </c>
      <c r="I90" s="214">
        <v>15</v>
      </c>
      <c r="J90" s="214">
        <v>5</v>
      </c>
      <c r="K90" s="214">
        <v>0</v>
      </c>
      <c r="L90" s="56">
        <f t="shared" si="121"/>
        <v>0</v>
      </c>
      <c r="M90" s="42">
        <f t="shared" si="122"/>
        <v>100</v>
      </c>
      <c r="N90" s="148">
        <f t="shared" si="123"/>
        <v>100</v>
      </c>
      <c r="O90" s="54">
        <f t="shared" si="124"/>
        <v>0</v>
      </c>
      <c r="P90" s="190">
        <f t="shared" si="125"/>
        <v>0.4</v>
      </c>
      <c r="Q90" s="190">
        <f t="shared" si="126"/>
        <v>0.4</v>
      </c>
      <c r="R90" s="190">
        <f t="shared" si="127"/>
        <v>0.15</v>
      </c>
      <c r="S90" s="190">
        <f t="shared" si="128"/>
        <v>0.05</v>
      </c>
      <c r="T90" s="190">
        <f t="shared" si="129"/>
        <v>0</v>
      </c>
      <c r="U90" s="191" t="str">
        <f t="shared" si="119"/>
        <v>ok</v>
      </c>
    </row>
    <row r="91" spans="1:21" ht="24.95" customHeight="1" x14ac:dyDescent="0.2">
      <c r="A91" s="139"/>
      <c r="B91" s="139"/>
      <c r="C91" s="140">
        <v>1</v>
      </c>
      <c r="D91" s="140">
        <v>100</v>
      </c>
      <c r="E91" s="38">
        <f t="shared" si="110"/>
        <v>100</v>
      </c>
      <c r="F91" s="182"/>
      <c r="G91" s="214">
        <v>40</v>
      </c>
      <c r="H91" s="214">
        <v>40</v>
      </c>
      <c r="I91" s="214">
        <v>15</v>
      </c>
      <c r="J91" s="214">
        <v>5</v>
      </c>
      <c r="K91" s="214">
        <v>0</v>
      </c>
      <c r="L91" s="56">
        <f t="shared" si="121"/>
        <v>0</v>
      </c>
      <c r="M91" s="42">
        <f t="shared" si="122"/>
        <v>100</v>
      </c>
      <c r="N91" s="148">
        <f t="shared" si="123"/>
        <v>100</v>
      </c>
      <c r="O91" s="54">
        <f t="shared" si="124"/>
        <v>0</v>
      </c>
      <c r="P91" s="190">
        <f t="shared" si="125"/>
        <v>0.4</v>
      </c>
      <c r="Q91" s="190">
        <f t="shared" si="126"/>
        <v>0.4</v>
      </c>
      <c r="R91" s="190">
        <f t="shared" si="127"/>
        <v>0.15</v>
      </c>
      <c r="S91" s="190">
        <f t="shared" si="128"/>
        <v>0.05</v>
      </c>
      <c r="T91" s="190">
        <f t="shared" si="129"/>
        <v>0</v>
      </c>
      <c r="U91" s="191" t="str">
        <f t="shared" si="119"/>
        <v>ok</v>
      </c>
    </row>
    <row r="92" spans="1:21" ht="24.95" customHeight="1" x14ac:dyDescent="0.2">
      <c r="A92" s="139"/>
      <c r="B92" s="139"/>
      <c r="C92" s="140">
        <v>1</v>
      </c>
      <c r="D92" s="140">
        <v>100</v>
      </c>
      <c r="E92" s="38">
        <f t="shared" si="110"/>
        <v>100</v>
      </c>
      <c r="F92" s="182"/>
      <c r="G92" s="214">
        <v>40</v>
      </c>
      <c r="H92" s="214">
        <v>40</v>
      </c>
      <c r="I92" s="214">
        <v>15</v>
      </c>
      <c r="J92" s="214">
        <v>5</v>
      </c>
      <c r="K92" s="214">
        <v>0</v>
      </c>
      <c r="L92" s="56">
        <f t="shared" si="121"/>
        <v>0</v>
      </c>
      <c r="M92" s="42">
        <f t="shared" si="122"/>
        <v>100</v>
      </c>
      <c r="N92" s="148">
        <f t="shared" si="123"/>
        <v>100</v>
      </c>
      <c r="O92" s="54">
        <f t="shared" si="124"/>
        <v>0</v>
      </c>
      <c r="P92" s="190">
        <f t="shared" si="125"/>
        <v>0.4</v>
      </c>
      <c r="Q92" s="190">
        <f t="shared" si="126"/>
        <v>0.4</v>
      </c>
      <c r="R92" s="190">
        <f t="shared" si="127"/>
        <v>0.15</v>
      </c>
      <c r="S92" s="190">
        <f t="shared" si="128"/>
        <v>0.05</v>
      </c>
      <c r="T92" s="190">
        <f t="shared" si="129"/>
        <v>0</v>
      </c>
      <c r="U92" s="191" t="str">
        <f t="shared" si="119"/>
        <v>ok</v>
      </c>
    </row>
    <row r="93" spans="1:21" ht="24.95" customHeight="1" x14ac:dyDescent="0.2">
      <c r="A93" s="139"/>
      <c r="B93" s="139"/>
      <c r="C93" s="140">
        <v>1</v>
      </c>
      <c r="D93" s="140">
        <v>100</v>
      </c>
      <c r="E93" s="38">
        <f t="shared" si="110"/>
        <v>100</v>
      </c>
      <c r="F93" s="182"/>
      <c r="G93" s="214">
        <v>40</v>
      </c>
      <c r="H93" s="214">
        <v>40</v>
      </c>
      <c r="I93" s="214">
        <v>15</v>
      </c>
      <c r="J93" s="214">
        <v>5</v>
      </c>
      <c r="K93" s="214">
        <v>0</v>
      </c>
      <c r="L93" s="56">
        <f t="shared" si="121"/>
        <v>0</v>
      </c>
      <c r="M93" s="42">
        <f t="shared" si="122"/>
        <v>100</v>
      </c>
      <c r="N93" s="148">
        <f t="shared" si="123"/>
        <v>100</v>
      </c>
      <c r="O93" s="54">
        <f t="shared" si="124"/>
        <v>0</v>
      </c>
      <c r="P93" s="190">
        <f t="shared" si="125"/>
        <v>0.4</v>
      </c>
      <c r="Q93" s="190">
        <f t="shared" si="126"/>
        <v>0.4</v>
      </c>
      <c r="R93" s="190">
        <f t="shared" si="127"/>
        <v>0.15</v>
      </c>
      <c r="S93" s="190">
        <f t="shared" si="128"/>
        <v>0.05</v>
      </c>
      <c r="T93" s="190">
        <f t="shared" si="129"/>
        <v>0</v>
      </c>
      <c r="U93" s="191" t="str">
        <f t="shared" si="119"/>
        <v>ok</v>
      </c>
    </row>
    <row r="94" spans="1:21" ht="17.100000000000001" customHeight="1" thickBot="1" x14ac:dyDescent="0.25">
      <c r="A94" s="301" t="s">
        <v>42</v>
      </c>
      <c r="B94" s="302"/>
      <c r="C94" s="302"/>
      <c r="D94" s="302"/>
      <c r="E94" s="303"/>
      <c r="F94" s="177"/>
      <c r="G94" s="66">
        <f>SUM(G81:G93)</f>
        <v>520</v>
      </c>
      <c r="H94" s="66">
        <f t="shared" ref="H94:K94" si="130">SUM(H81:H93)</f>
        <v>520</v>
      </c>
      <c r="I94" s="66">
        <f t="shared" si="130"/>
        <v>195</v>
      </c>
      <c r="J94" s="66">
        <f t="shared" si="130"/>
        <v>65</v>
      </c>
      <c r="K94" s="66">
        <f t="shared" si="130"/>
        <v>0</v>
      </c>
      <c r="L94" s="67">
        <f>SUM(L81:L93)</f>
        <v>0</v>
      </c>
      <c r="M94" s="42">
        <f>SUM(G94:K94)</f>
        <v>1300</v>
      </c>
      <c r="N94" s="54">
        <f>SUM(N81:N93)</f>
        <v>1300</v>
      </c>
      <c r="O94" s="54">
        <f>SUM(O81:O93)</f>
        <v>0</v>
      </c>
      <c r="P94" s="190">
        <f t="shared" si="125"/>
        <v>0.4</v>
      </c>
      <c r="Q94" s="190">
        <f t="shared" si="126"/>
        <v>0.4</v>
      </c>
      <c r="R94" s="190">
        <f t="shared" si="127"/>
        <v>0.15</v>
      </c>
      <c r="S94" s="190">
        <f t="shared" si="128"/>
        <v>0.05</v>
      </c>
      <c r="T94" s="190">
        <f t="shared" si="129"/>
        <v>0</v>
      </c>
      <c r="U94" s="191" t="str">
        <f t="shared" si="119"/>
        <v>ok</v>
      </c>
    </row>
    <row r="95" spans="1:21" ht="17.100000000000001" customHeight="1" thickTop="1" thickBot="1" x14ac:dyDescent="0.25">
      <c r="A95" s="304" t="s">
        <v>43</v>
      </c>
      <c r="B95" s="305"/>
      <c r="C95" s="305"/>
      <c r="D95" s="305"/>
      <c r="E95" s="306"/>
      <c r="F95" s="184"/>
      <c r="G95" s="77"/>
      <c r="H95" s="72"/>
      <c r="I95" s="72"/>
      <c r="J95" s="72"/>
      <c r="K95" s="72"/>
      <c r="L95" s="72"/>
      <c r="M95" s="73"/>
      <c r="N95" s="49"/>
      <c r="O95" s="72"/>
    </row>
    <row r="96" spans="1:21" ht="17.100000000000001" customHeight="1" thickTop="1" x14ac:dyDescent="0.2">
      <c r="A96" s="307"/>
      <c r="B96" s="308"/>
      <c r="C96" s="308"/>
      <c r="D96" s="309"/>
      <c r="E96" s="142">
        <v>100</v>
      </c>
      <c r="F96" s="202"/>
      <c r="G96" s="214">
        <v>40</v>
      </c>
      <c r="H96" s="214">
        <v>40</v>
      </c>
      <c r="I96" s="214">
        <v>15</v>
      </c>
      <c r="J96" s="214">
        <v>5</v>
      </c>
      <c r="K96" s="214">
        <v>0</v>
      </c>
      <c r="L96" s="56">
        <f t="shared" ref="L96" si="131">M96-E96</f>
        <v>0</v>
      </c>
      <c r="M96" s="42">
        <f t="shared" ref="M96" si="132">SUM(G96:K96)</f>
        <v>100</v>
      </c>
      <c r="N96" s="148">
        <f t="shared" ref="N96" si="133">M96</f>
        <v>100</v>
      </c>
      <c r="O96" s="54">
        <f t="shared" ref="O96" si="134">N96-M96</f>
        <v>0</v>
      </c>
      <c r="P96" s="190">
        <f t="shared" ref="P96:P98" si="135">G96/$M96</f>
        <v>0.4</v>
      </c>
      <c r="Q96" s="190">
        <f t="shared" ref="Q96:Q98" si="136">H96/$M96</f>
        <v>0.4</v>
      </c>
      <c r="R96" s="190">
        <f t="shared" ref="R96:R98" si="137">I96/$M96</f>
        <v>0.15</v>
      </c>
      <c r="S96" s="190">
        <f t="shared" ref="S96:S98" si="138">J96/$M96</f>
        <v>0.05</v>
      </c>
      <c r="T96" s="190">
        <f t="shared" ref="T96:T98" si="139">K96/$M96</f>
        <v>0</v>
      </c>
      <c r="U96" s="191" t="str">
        <f t="shared" si="119"/>
        <v>ok</v>
      </c>
    </row>
    <row r="97" spans="1:21" ht="17.100000000000001" customHeight="1" thickBot="1" x14ac:dyDescent="0.25">
      <c r="A97" s="301" t="s">
        <v>44</v>
      </c>
      <c r="B97" s="302"/>
      <c r="C97" s="302"/>
      <c r="D97" s="302"/>
      <c r="E97" s="303"/>
      <c r="F97" s="177"/>
      <c r="G97" s="69">
        <f>SUM(G96)</f>
        <v>40</v>
      </c>
      <c r="H97" s="69">
        <f t="shared" ref="H97:L97" si="140">SUM(H96)</f>
        <v>40</v>
      </c>
      <c r="I97" s="69">
        <f t="shared" si="140"/>
        <v>15</v>
      </c>
      <c r="J97" s="69">
        <f t="shared" si="140"/>
        <v>5</v>
      </c>
      <c r="K97" s="69">
        <f t="shared" si="140"/>
        <v>0</v>
      </c>
      <c r="L97" s="69">
        <f t="shared" si="140"/>
        <v>0</v>
      </c>
      <c r="M97" s="42">
        <f>SUM(G97:K97)</f>
        <v>100</v>
      </c>
      <c r="N97" s="42">
        <f>SUM(N96)</f>
        <v>100</v>
      </c>
      <c r="O97" s="42">
        <f>SUM(O96)</f>
        <v>0</v>
      </c>
      <c r="P97" s="190">
        <f t="shared" si="135"/>
        <v>0.4</v>
      </c>
      <c r="Q97" s="190">
        <f t="shared" si="136"/>
        <v>0.4</v>
      </c>
      <c r="R97" s="190">
        <f t="shared" si="137"/>
        <v>0.15</v>
      </c>
      <c r="S97" s="190">
        <f t="shared" si="138"/>
        <v>0.05</v>
      </c>
      <c r="T97" s="190">
        <f t="shared" si="139"/>
        <v>0</v>
      </c>
      <c r="U97" s="191" t="str">
        <f t="shared" si="119"/>
        <v>ok</v>
      </c>
    </row>
    <row r="98" spans="1:21" ht="26.25" customHeight="1" thickTop="1" thickBot="1" x14ac:dyDescent="0.3">
      <c r="A98" s="310" t="s">
        <v>45</v>
      </c>
      <c r="B98" s="311"/>
      <c r="C98" s="311"/>
      <c r="D98" s="311"/>
      <c r="E98" s="312"/>
      <c r="F98" s="207"/>
      <c r="G98" s="227">
        <f>SUM(G97,G94,G78,G67,G61,G40)</f>
        <v>2803</v>
      </c>
      <c r="H98" s="227">
        <f t="shared" ref="H98:L98" si="141">SUM(H97,H94,H78,H67,H61,H40)</f>
        <v>2803</v>
      </c>
      <c r="I98" s="227">
        <f t="shared" si="141"/>
        <v>1056</v>
      </c>
      <c r="J98" s="227">
        <f t="shared" si="141"/>
        <v>361</v>
      </c>
      <c r="K98" s="227">
        <f t="shared" si="141"/>
        <v>10</v>
      </c>
      <c r="L98" s="227">
        <f t="shared" si="141"/>
        <v>0</v>
      </c>
      <c r="M98" s="228">
        <f>SUM(M97,M94,M78,M67,M61,M40)</f>
        <v>7033</v>
      </c>
      <c r="N98" s="78">
        <f>SUM(N97,N94,N78,N67,N61,N40)</f>
        <v>7033</v>
      </c>
      <c r="O98" s="78">
        <f>SUM(O97,O94,O78,O67,O61,O40)</f>
        <v>0</v>
      </c>
      <c r="P98" s="190">
        <f t="shared" si="135"/>
        <v>0.398549694298308</v>
      </c>
      <c r="Q98" s="190">
        <f t="shared" si="136"/>
        <v>0.398549694298308</v>
      </c>
      <c r="R98" s="190">
        <f t="shared" si="137"/>
        <v>0.15014929617517417</v>
      </c>
      <c r="S98" s="190">
        <f t="shared" si="138"/>
        <v>5.1329446893217688E-2</v>
      </c>
      <c r="T98" s="190">
        <f t="shared" si="139"/>
        <v>1.4218683349921798E-3</v>
      </c>
      <c r="U98" s="191" t="str">
        <f t="shared" si="119"/>
        <v>ok</v>
      </c>
    </row>
    <row r="99" spans="1:21" ht="26.25" customHeight="1" thickTop="1" thickBot="1" x14ac:dyDescent="0.3">
      <c r="A99" s="310" t="s">
        <v>234</v>
      </c>
      <c r="B99" s="311"/>
      <c r="C99" s="311"/>
      <c r="D99" s="311"/>
      <c r="E99" s="312" t="s">
        <v>195</v>
      </c>
      <c r="F99" s="207"/>
      <c r="G99" s="229">
        <f>G98/M98</f>
        <v>0.398549694298308</v>
      </c>
      <c r="H99" s="229">
        <f>H98/M98</f>
        <v>0.398549694298308</v>
      </c>
      <c r="I99" s="229">
        <f>I98/M98</f>
        <v>0.15014929617517417</v>
      </c>
      <c r="J99" s="229">
        <f>J98/M98</f>
        <v>5.1329446893217688E-2</v>
      </c>
      <c r="K99" s="229">
        <f>K98/M98</f>
        <v>1.4218683349921798E-3</v>
      </c>
      <c r="L99" s="219"/>
      <c r="M99" s="219"/>
      <c r="N99" s="219"/>
      <c r="O99" s="219"/>
      <c r="P99" s="190"/>
      <c r="Q99" s="190"/>
      <c r="R99" s="190"/>
      <c r="S99" s="190"/>
      <c r="T99" s="190"/>
      <c r="U99" s="191"/>
    </row>
    <row r="100" spans="1:21" ht="37.5" customHeight="1" thickTop="1" x14ac:dyDescent="0.2">
      <c r="A100" s="298" t="s">
        <v>62</v>
      </c>
      <c r="B100" s="299"/>
      <c r="C100" s="299"/>
      <c r="D100" s="299"/>
      <c r="E100" s="300"/>
      <c r="F100" s="183"/>
      <c r="G100" s="39" t="s">
        <v>230</v>
      </c>
      <c r="H100" s="39"/>
      <c r="I100" s="39"/>
      <c r="J100" s="39"/>
      <c r="K100" s="39" t="s">
        <v>54</v>
      </c>
      <c r="L100" s="212"/>
    </row>
    <row r="101" spans="1:21" ht="24.95" customHeight="1" x14ac:dyDescent="0.2">
      <c r="A101" s="297" t="s">
        <v>64</v>
      </c>
      <c r="B101" s="292"/>
      <c r="C101" s="292"/>
      <c r="D101" s="292"/>
      <c r="E101" s="293"/>
      <c r="F101" s="185"/>
      <c r="G101" s="147">
        <v>5555</v>
      </c>
      <c r="H101" s="234"/>
      <c r="I101" s="234"/>
      <c r="J101" s="234"/>
      <c r="K101" s="147">
        <v>5555</v>
      </c>
      <c r="L101" s="235"/>
    </row>
    <row r="102" spans="1:21" ht="24.95" customHeight="1" x14ac:dyDescent="0.2">
      <c r="A102" s="291" t="s">
        <v>63</v>
      </c>
      <c r="B102" s="292"/>
      <c r="C102" s="292"/>
      <c r="D102" s="292"/>
      <c r="E102" s="293"/>
      <c r="F102" s="185"/>
      <c r="G102" s="147">
        <v>0</v>
      </c>
      <c r="H102" s="234"/>
      <c r="I102" s="234"/>
      <c r="J102" s="234"/>
      <c r="K102" s="147">
        <v>0</v>
      </c>
      <c r="L102" s="235"/>
      <c r="P102" s="2" t="s">
        <v>196</v>
      </c>
      <c r="Q102" s="2" t="s">
        <v>205</v>
      </c>
      <c r="R102" s="2" t="s">
        <v>197</v>
      </c>
      <c r="S102" s="222" t="s">
        <v>14</v>
      </c>
    </row>
    <row r="103" spans="1:21" ht="24.95" customHeight="1" x14ac:dyDescent="0.2">
      <c r="A103" s="297" t="s">
        <v>65</v>
      </c>
      <c r="B103" s="292"/>
      <c r="C103" s="292"/>
      <c r="D103" s="292"/>
      <c r="E103" s="293"/>
      <c r="F103" s="185"/>
      <c r="G103" s="147">
        <v>0</v>
      </c>
      <c r="H103" s="234"/>
      <c r="I103" s="234"/>
      <c r="J103" s="234"/>
      <c r="K103" s="147">
        <v>0</v>
      </c>
      <c r="L103" s="235"/>
      <c r="N103" s="109"/>
      <c r="O103" s="223" t="s">
        <v>17</v>
      </c>
      <c r="P103" s="109">
        <f>G40+H40</f>
        <v>2646</v>
      </c>
      <c r="Q103" s="109">
        <f>I40</f>
        <v>501</v>
      </c>
      <c r="R103" s="109">
        <f>J40+K40</f>
        <v>186</v>
      </c>
      <c r="S103" s="109">
        <f t="shared" ref="S103:S109" si="142">SUM(P103:R103)</f>
        <v>3333</v>
      </c>
    </row>
    <row r="104" spans="1:21" ht="24.95" customHeight="1" x14ac:dyDescent="0.2">
      <c r="A104" s="291"/>
      <c r="B104" s="292"/>
      <c r="C104" s="292"/>
      <c r="D104" s="292"/>
      <c r="E104" s="293"/>
      <c r="F104" s="185"/>
      <c r="G104" s="147">
        <v>0</v>
      </c>
      <c r="H104" s="234"/>
      <c r="I104" s="234"/>
      <c r="J104" s="234"/>
      <c r="K104" s="147">
        <v>0</v>
      </c>
      <c r="L104" s="235"/>
      <c r="O104" s="1" t="s">
        <v>18</v>
      </c>
      <c r="P104" s="109">
        <f>G61+H61</f>
        <v>960</v>
      </c>
      <c r="Q104" s="109">
        <f>I61</f>
        <v>180</v>
      </c>
      <c r="R104" s="109">
        <f>J61+K61</f>
        <v>60</v>
      </c>
      <c r="S104" s="109">
        <f t="shared" si="142"/>
        <v>1200</v>
      </c>
    </row>
    <row r="105" spans="1:21" ht="24.95" customHeight="1" thickBot="1" x14ac:dyDescent="0.25">
      <c r="A105" s="291"/>
      <c r="B105" s="292"/>
      <c r="C105" s="292"/>
      <c r="D105" s="292"/>
      <c r="E105" s="293"/>
      <c r="F105" s="185"/>
      <c r="G105" s="147">
        <v>0</v>
      </c>
      <c r="H105" s="234"/>
      <c r="I105" s="234"/>
      <c r="J105" s="234"/>
      <c r="K105" s="147">
        <v>0</v>
      </c>
      <c r="L105" s="235"/>
      <c r="O105" s="1" t="s">
        <v>58</v>
      </c>
      <c r="P105" s="109">
        <f>G67+H67</f>
        <v>320</v>
      </c>
      <c r="Q105" s="109">
        <f>I67</f>
        <v>60</v>
      </c>
      <c r="R105" s="109">
        <f>J67+K67</f>
        <v>20</v>
      </c>
      <c r="S105" s="109">
        <f t="shared" si="142"/>
        <v>400</v>
      </c>
    </row>
    <row r="106" spans="1:21" ht="17.100000000000001" customHeight="1" thickTop="1" thickBot="1" x14ac:dyDescent="0.25">
      <c r="A106" s="294" t="s">
        <v>46</v>
      </c>
      <c r="B106" s="295"/>
      <c r="C106" s="295"/>
      <c r="D106" s="295"/>
      <c r="E106" s="296"/>
      <c r="F106" s="208"/>
      <c r="G106" s="79">
        <f>SUM(G101:G105)</f>
        <v>5555</v>
      </c>
      <c r="H106" s="79"/>
      <c r="I106" s="79"/>
      <c r="J106" s="79"/>
      <c r="K106" s="79">
        <f>SUM(K101:K105)</f>
        <v>5555</v>
      </c>
      <c r="L106" s="65"/>
      <c r="M106" s="80" t="str">
        <f>IF(G106&gt;K106,"Error - Must  be = or &gt; Orig. Budget","OK")</f>
        <v>OK</v>
      </c>
      <c r="O106" s="1" t="s">
        <v>20</v>
      </c>
      <c r="P106" s="109">
        <f>G78+H78</f>
        <v>560</v>
      </c>
      <c r="Q106" s="220">
        <f>I78</f>
        <v>105</v>
      </c>
      <c r="R106" s="109">
        <f>J78+K78</f>
        <v>35</v>
      </c>
      <c r="S106" s="109">
        <f t="shared" si="142"/>
        <v>700</v>
      </c>
    </row>
    <row r="107" spans="1:21" ht="30" customHeight="1" thickTop="1" x14ac:dyDescent="0.2">
      <c r="A107" s="114" t="s">
        <v>184</v>
      </c>
      <c r="B107" s="232">
        <f>SUM(D16:D27)/2080</f>
        <v>9.6153846153846159E-2</v>
      </c>
      <c r="C107" s="94"/>
      <c r="D107" s="113" t="s">
        <v>189</v>
      </c>
      <c r="E107"/>
      <c r="F107"/>
      <c r="G107" s="146">
        <v>170</v>
      </c>
      <c r="H107" s="94"/>
      <c r="I107" s="94"/>
      <c r="J107" s="94"/>
      <c r="M107"/>
      <c r="O107" s="231" t="s">
        <v>198</v>
      </c>
      <c r="P107" s="109">
        <f>G94+H94</f>
        <v>1040</v>
      </c>
      <c r="Q107" s="109">
        <f>I94</f>
        <v>195</v>
      </c>
      <c r="R107" s="109">
        <f>J94+K94</f>
        <v>65</v>
      </c>
      <c r="S107" s="109">
        <f t="shared" si="142"/>
        <v>1300</v>
      </c>
    </row>
    <row r="108" spans="1:21" ht="40.5" customHeight="1" x14ac:dyDescent="0.2">
      <c r="A108" s="114" t="s">
        <v>183</v>
      </c>
      <c r="B108" s="232">
        <f>SUM(E16:E27)/2080</f>
        <v>9.6153846153846159E-2</v>
      </c>
      <c r="C108" s="94"/>
      <c r="D108" s="113" t="s">
        <v>188</v>
      </c>
      <c r="E108"/>
      <c r="F108"/>
      <c r="G108" s="146">
        <v>100</v>
      </c>
      <c r="H108" s="94"/>
      <c r="I108" s="94"/>
      <c r="J108" s="94"/>
      <c r="M108"/>
      <c r="O108" s="1" t="s">
        <v>204</v>
      </c>
      <c r="P108" s="221">
        <f>G97+H97</f>
        <v>80</v>
      </c>
      <c r="Q108" s="109">
        <f>I97</f>
        <v>15</v>
      </c>
      <c r="R108" s="109">
        <f>J97+K97</f>
        <v>5</v>
      </c>
      <c r="S108" s="221">
        <f t="shared" si="142"/>
        <v>100</v>
      </c>
    </row>
    <row r="109" spans="1:21" ht="36" customHeight="1" x14ac:dyDescent="0.2">
      <c r="A109" s="114" t="s">
        <v>226</v>
      </c>
      <c r="B109" s="144">
        <v>500</v>
      </c>
      <c r="C109" s="94"/>
      <c r="D109" s="233" t="s">
        <v>233</v>
      </c>
      <c r="E109"/>
      <c r="F109"/>
      <c r="G109" s="146">
        <v>170</v>
      </c>
      <c r="H109" s="94"/>
      <c r="I109" s="94"/>
      <c r="J109" s="94"/>
      <c r="M109"/>
      <c r="O109" s="2" t="s">
        <v>14</v>
      </c>
      <c r="P109" s="109">
        <f>SUM(P103:P108)</f>
        <v>5606</v>
      </c>
      <c r="Q109" s="109">
        <f>SUM(Q103:Q108)</f>
        <v>1056</v>
      </c>
      <c r="R109" s="109">
        <f>SUM(R103:R108)</f>
        <v>371</v>
      </c>
      <c r="S109" s="109">
        <f t="shared" si="142"/>
        <v>7033</v>
      </c>
    </row>
    <row r="110" spans="1:21" ht="17.100000000000001" customHeight="1" x14ac:dyDescent="0.2">
      <c r="A110" s="105" t="s">
        <v>227</v>
      </c>
      <c r="B110" s="146">
        <v>4</v>
      </c>
      <c r="C110" s="4"/>
      <c r="D110" s="4"/>
      <c r="E110"/>
      <c r="F110"/>
      <c r="G110"/>
      <c r="H110"/>
      <c r="I110"/>
      <c r="J110"/>
      <c r="M110"/>
    </row>
    <row r="111" spans="1:21" hidden="1" x14ac:dyDescent="0.2"/>
    <row r="112" spans="1:21" ht="17.100000000000001" customHeight="1" x14ac:dyDescent="0.2">
      <c r="A112" s="209" t="s">
        <v>221</v>
      </c>
      <c r="B112" s="146">
        <v>0</v>
      </c>
      <c r="C112" s="210"/>
      <c r="E112"/>
      <c r="F112"/>
      <c r="G112"/>
      <c r="H112"/>
      <c r="I112"/>
      <c r="J112"/>
      <c r="M112"/>
      <c r="T112" s="109"/>
    </row>
    <row r="113" spans="1:20" ht="17.100000000000001" customHeight="1" x14ac:dyDescent="0.2">
      <c r="A113" s="106" t="s">
        <v>88</v>
      </c>
      <c r="B113" s="145" t="s">
        <v>98</v>
      </c>
      <c r="C113" s="94"/>
      <c r="D113" s="4"/>
      <c r="E113"/>
      <c r="F113"/>
      <c r="G113"/>
      <c r="H113"/>
      <c r="I113"/>
      <c r="J113"/>
      <c r="M113"/>
    </row>
    <row r="114" spans="1:20" ht="17.100000000000001" customHeight="1" x14ac:dyDescent="0.2">
      <c r="A114" s="106" t="s">
        <v>82</v>
      </c>
      <c r="B114" s="145" t="s">
        <v>83</v>
      </c>
      <c r="C114" s="94"/>
      <c r="D114" s="4"/>
      <c r="E114" s="4"/>
      <c r="G114"/>
      <c r="H114"/>
      <c r="I114"/>
      <c r="J114"/>
      <c r="M114"/>
    </row>
    <row r="115" spans="1:20" ht="17.100000000000001" customHeight="1" x14ac:dyDescent="0.2">
      <c r="A115" s="105" t="s">
        <v>81</v>
      </c>
      <c r="B115" s="145" t="s">
        <v>84</v>
      </c>
      <c r="C115" s="94"/>
      <c r="D115" s="94"/>
      <c r="E115" s="94"/>
      <c r="F115" s="94"/>
      <c r="G115"/>
      <c r="H115"/>
      <c r="I115"/>
      <c r="J115"/>
      <c r="M115"/>
    </row>
    <row r="116" spans="1:20" ht="17.100000000000001" customHeight="1" x14ac:dyDescent="0.2">
      <c r="A116" s="113" t="s">
        <v>231</v>
      </c>
      <c r="B116" s="4"/>
      <c r="C116" s="4"/>
      <c r="D116" s="4"/>
      <c r="E116" s="4"/>
      <c r="G116"/>
      <c r="H116"/>
      <c r="I116"/>
      <c r="J116"/>
      <c r="M116"/>
    </row>
    <row r="117" spans="1:20" ht="33" customHeight="1" x14ac:dyDescent="0.2">
      <c r="A117" s="145"/>
    </row>
    <row r="118" spans="1:20" ht="17.100000000000001" hidden="1" customHeight="1" x14ac:dyDescent="0.2">
      <c r="A118" s="209" t="s">
        <v>185</v>
      </c>
      <c r="B118" s="210">
        <f>B107+B108</f>
        <v>0.19230769230769232</v>
      </c>
      <c r="C118" s="210"/>
      <c r="E118"/>
      <c r="F118"/>
      <c r="G118"/>
      <c r="H118"/>
      <c r="I118"/>
      <c r="J118"/>
      <c r="M118"/>
      <c r="T118" s="109">
        <f>SUM(S103:S108)</f>
        <v>7033</v>
      </c>
    </row>
    <row r="119" spans="1:20" ht="17.100000000000001" hidden="1" customHeight="1" x14ac:dyDescent="0.2">
      <c r="A119" s="2" t="s">
        <v>215</v>
      </c>
      <c r="B119" s="109">
        <f>'Grant App Face Sheet'!E33</f>
        <v>5606</v>
      </c>
      <c r="E119"/>
      <c r="F119"/>
      <c r="G119"/>
      <c r="H119"/>
      <c r="I119"/>
      <c r="J119"/>
      <c r="M119"/>
    </row>
    <row r="120" spans="1:20" ht="17.100000000000001" hidden="1" customHeight="1" x14ac:dyDescent="0.2">
      <c r="A120" s="2" t="s">
        <v>213</v>
      </c>
      <c r="B120" s="109">
        <f>G98</f>
        <v>2803</v>
      </c>
      <c r="E120"/>
      <c r="F120"/>
      <c r="G120"/>
      <c r="H120"/>
      <c r="I120"/>
      <c r="J120"/>
      <c r="M120"/>
    </row>
    <row r="121" spans="1:20" ht="17.100000000000001" hidden="1" customHeight="1" x14ac:dyDescent="0.2">
      <c r="A121" s="2" t="s">
        <v>214</v>
      </c>
      <c r="B121" s="109">
        <f>H98</f>
        <v>2803</v>
      </c>
      <c r="E121"/>
      <c r="F121"/>
      <c r="G121"/>
      <c r="H121"/>
      <c r="I121"/>
      <c r="J121"/>
      <c r="M121"/>
    </row>
    <row r="122" spans="1:20" ht="17.100000000000001" hidden="1" customHeight="1" x14ac:dyDescent="0.2">
      <c r="E122"/>
      <c r="F122"/>
      <c r="G122"/>
      <c r="H122"/>
      <c r="I122"/>
      <c r="J122"/>
      <c r="M122"/>
    </row>
    <row r="123" spans="1:20" ht="17.100000000000001" hidden="1" customHeight="1" x14ac:dyDescent="0.2">
      <c r="A123" s="2" t="s">
        <v>232</v>
      </c>
      <c r="E123"/>
      <c r="F123"/>
      <c r="G123"/>
      <c r="H123"/>
      <c r="I123"/>
      <c r="J123"/>
      <c r="M123"/>
    </row>
    <row r="124" spans="1:20" ht="17.100000000000001" hidden="1" customHeight="1" x14ac:dyDescent="0.2">
      <c r="A124" t="str">
        <f>B9</f>
        <v>Your County</v>
      </c>
      <c r="E124"/>
      <c r="F124"/>
      <c r="G124"/>
      <c r="H124"/>
      <c r="I124"/>
      <c r="J124"/>
      <c r="M124"/>
    </row>
    <row r="125" spans="1:20" ht="17.100000000000001" hidden="1" customHeight="1" x14ac:dyDescent="0.2">
      <c r="A125" s="2" t="s">
        <v>217</v>
      </c>
      <c r="B125" s="109">
        <f>N98+K106</f>
        <v>12588</v>
      </c>
      <c r="E125"/>
      <c r="F125"/>
      <c r="G125"/>
      <c r="H125"/>
      <c r="I125"/>
      <c r="J125"/>
      <c r="M125"/>
    </row>
    <row r="126" spans="1:20" ht="17.100000000000001" hidden="1" customHeight="1" x14ac:dyDescent="0.2">
      <c r="A126" s="2" t="s">
        <v>218</v>
      </c>
      <c r="B126" s="109">
        <f>'Grant App Face Sheet'!E33</f>
        <v>5606</v>
      </c>
      <c r="E126"/>
      <c r="F126"/>
      <c r="G126"/>
      <c r="H126"/>
      <c r="I126"/>
      <c r="J126"/>
      <c r="M126"/>
    </row>
    <row r="127" spans="1:20" ht="17.100000000000001" hidden="1" customHeight="1" x14ac:dyDescent="0.2">
      <c r="A127" s="2" t="s">
        <v>219</v>
      </c>
      <c r="B127" s="109">
        <f>I98</f>
        <v>1056</v>
      </c>
      <c r="E127"/>
      <c r="F127"/>
      <c r="G127"/>
      <c r="H127"/>
      <c r="I127"/>
      <c r="J127"/>
      <c r="M127"/>
    </row>
    <row r="128" spans="1:20" ht="17.100000000000001" hidden="1" customHeight="1" x14ac:dyDescent="0.2">
      <c r="A128" s="2" t="s">
        <v>220</v>
      </c>
      <c r="B128" s="109">
        <f>J98+K98</f>
        <v>371</v>
      </c>
      <c r="E128"/>
      <c r="F128"/>
      <c r="G128"/>
      <c r="H128"/>
      <c r="I128"/>
      <c r="J128"/>
      <c r="M128"/>
    </row>
    <row r="129" spans="1:13" ht="17.100000000000001" hidden="1" customHeight="1" x14ac:dyDescent="0.2">
      <c r="E129"/>
      <c r="F129"/>
      <c r="G129"/>
      <c r="H129"/>
      <c r="I129"/>
      <c r="J129"/>
      <c r="M129"/>
    </row>
    <row r="130" spans="1:13" ht="17.100000000000001" hidden="1" customHeight="1" x14ac:dyDescent="0.2">
      <c r="A130" s="2" t="s">
        <v>222</v>
      </c>
      <c r="B130" s="226">
        <f>B118+B112</f>
        <v>0.19230769230769232</v>
      </c>
      <c r="E130"/>
      <c r="F130"/>
      <c r="G130"/>
      <c r="H130"/>
      <c r="I130"/>
      <c r="J130"/>
      <c r="M130"/>
    </row>
    <row r="131" spans="1:13" ht="17.100000000000001" hidden="1" customHeight="1" x14ac:dyDescent="0.2">
      <c r="A131" s="2" t="s">
        <v>223</v>
      </c>
      <c r="B131" s="226">
        <f>SUM(D16:D27)+SUM(E16:E27)</f>
        <v>400</v>
      </c>
      <c r="E131"/>
      <c r="F131"/>
      <c r="G131"/>
      <c r="H131"/>
      <c r="I131"/>
      <c r="J131"/>
      <c r="M131"/>
    </row>
    <row r="132" spans="1:13" ht="17.100000000000001" hidden="1" customHeight="1" x14ac:dyDescent="0.2">
      <c r="A132" s="2" t="s">
        <v>224</v>
      </c>
      <c r="B132" s="226">
        <f>B110</f>
        <v>4</v>
      </c>
      <c r="E132"/>
      <c r="F132"/>
      <c r="G132"/>
      <c r="H132"/>
      <c r="I132"/>
      <c r="J132"/>
      <c r="M132"/>
    </row>
    <row r="133" spans="1:13" ht="17.100000000000001" hidden="1" customHeight="1" x14ac:dyDescent="0.2">
      <c r="A133" s="2" t="s">
        <v>225</v>
      </c>
      <c r="B133" s="226">
        <f>B109</f>
        <v>500</v>
      </c>
      <c r="E133"/>
      <c r="F133"/>
      <c r="G133"/>
      <c r="H133"/>
      <c r="I133"/>
      <c r="J133"/>
      <c r="M133"/>
    </row>
    <row r="134" spans="1:13" ht="17.100000000000001" hidden="1" customHeight="1" x14ac:dyDescent="0.2">
      <c r="E134"/>
      <c r="F134"/>
      <c r="G134"/>
      <c r="H134"/>
      <c r="I134"/>
      <c r="J134"/>
      <c r="M134"/>
    </row>
    <row r="135" spans="1:13" ht="17.100000000000001" hidden="1" customHeight="1" x14ac:dyDescent="0.2">
      <c r="E135"/>
      <c r="F135"/>
      <c r="G135"/>
      <c r="H135"/>
      <c r="I135"/>
      <c r="J135"/>
      <c r="M135"/>
    </row>
    <row r="136" spans="1:13" ht="17.100000000000001" customHeight="1" x14ac:dyDescent="0.2">
      <c r="E136"/>
      <c r="F136"/>
      <c r="G136"/>
      <c r="H136"/>
      <c r="I136"/>
      <c r="J136"/>
      <c r="M136"/>
    </row>
    <row r="137" spans="1:13" ht="17.100000000000001" customHeight="1" x14ac:dyDescent="0.2">
      <c r="E137"/>
      <c r="F137"/>
      <c r="G137"/>
      <c r="H137"/>
      <c r="I137"/>
      <c r="J137"/>
      <c r="M137"/>
    </row>
    <row r="138" spans="1:13" ht="17.100000000000001" customHeight="1" x14ac:dyDescent="0.2">
      <c r="E138"/>
      <c r="F138"/>
      <c r="G138"/>
      <c r="H138"/>
      <c r="I138"/>
      <c r="J138"/>
      <c r="M138"/>
    </row>
    <row r="139" spans="1:13" ht="17.100000000000001" customHeight="1" x14ac:dyDescent="0.2">
      <c r="E139"/>
      <c r="F139"/>
      <c r="G139"/>
      <c r="H139"/>
      <c r="I139"/>
      <c r="J139"/>
      <c r="M139"/>
    </row>
    <row r="140" spans="1:13" ht="17.100000000000001" customHeight="1" x14ac:dyDescent="0.2">
      <c r="E140"/>
      <c r="F140"/>
      <c r="G140"/>
      <c r="H140"/>
      <c r="I140"/>
      <c r="J140"/>
      <c r="M140"/>
    </row>
    <row r="141" spans="1:13" ht="17.100000000000001" customHeight="1" x14ac:dyDescent="0.2">
      <c r="E141"/>
      <c r="F141"/>
      <c r="G141"/>
      <c r="H141"/>
      <c r="I141"/>
      <c r="J141"/>
      <c r="M141"/>
    </row>
    <row r="142" spans="1:13" ht="17.100000000000001" customHeight="1" x14ac:dyDescent="0.2">
      <c r="E142"/>
      <c r="F142"/>
      <c r="G142"/>
      <c r="H142"/>
      <c r="I142"/>
      <c r="J142"/>
      <c r="M142"/>
    </row>
    <row r="143" spans="1:13" ht="17.100000000000001" customHeight="1" x14ac:dyDescent="0.2">
      <c r="E143"/>
      <c r="F143"/>
      <c r="G143"/>
      <c r="H143"/>
      <c r="I143"/>
      <c r="J143"/>
      <c r="M143"/>
    </row>
    <row r="144" spans="1:13" ht="17.100000000000001" customHeight="1" x14ac:dyDescent="0.2">
      <c r="E144"/>
      <c r="F144"/>
      <c r="G144"/>
      <c r="H144"/>
      <c r="I144"/>
      <c r="J144"/>
      <c r="M144"/>
    </row>
    <row r="145" spans="5:13" ht="17.100000000000001" customHeight="1" x14ac:dyDescent="0.2">
      <c r="E145"/>
      <c r="F145"/>
      <c r="G145"/>
      <c r="H145"/>
      <c r="I145"/>
      <c r="J145"/>
      <c r="M145"/>
    </row>
    <row r="146" spans="5:13" ht="17.100000000000001" customHeight="1" x14ac:dyDescent="0.2">
      <c r="E146"/>
      <c r="F146"/>
      <c r="G146"/>
      <c r="H146"/>
      <c r="I146"/>
      <c r="J146"/>
      <c r="M146"/>
    </row>
    <row r="147" spans="5:13" ht="17.100000000000001" customHeight="1" x14ac:dyDescent="0.2">
      <c r="E147"/>
      <c r="F147"/>
      <c r="G147"/>
      <c r="H147"/>
      <c r="I147"/>
      <c r="J147"/>
      <c r="M147"/>
    </row>
    <row r="148" spans="5:13" ht="17.100000000000001" customHeight="1" x14ac:dyDescent="0.2">
      <c r="E148"/>
      <c r="F148"/>
      <c r="G148"/>
      <c r="H148"/>
      <c r="I148"/>
      <c r="J148"/>
      <c r="M148"/>
    </row>
    <row r="149" spans="5:13" ht="17.100000000000001" customHeight="1" x14ac:dyDescent="0.2">
      <c r="E149"/>
      <c r="F149"/>
      <c r="G149"/>
      <c r="H149"/>
      <c r="I149"/>
      <c r="J149"/>
      <c r="M149"/>
    </row>
    <row r="150" spans="5:13" ht="17.100000000000001" customHeight="1" x14ac:dyDescent="0.2">
      <c r="E150"/>
      <c r="F150"/>
      <c r="G150"/>
      <c r="H150"/>
      <c r="I150"/>
      <c r="J150"/>
      <c r="M150"/>
    </row>
    <row r="151" spans="5:13" ht="17.100000000000001" customHeight="1" x14ac:dyDescent="0.2">
      <c r="E151"/>
      <c r="F151"/>
      <c r="G151"/>
      <c r="H151"/>
      <c r="I151"/>
      <c r="J151"/>
      <c r="M151"/>
    </row>
    <row r="152" spans="5:13" ht="17.100000000000001" customHeight="1" x14ac:dyDescent="0.2">
      <c r="E152"/>
      <c r="F152"/>
      <c r="G152"/>
      <c r="H152"/>
      <c r="I152"/>
      <c r="J152"/>
      <c r="M152"/>
    </row>
    <row r="153" spans="5:13" ht="17.100000000000001" customHeight="1" x14ac:dyDescent="0.2">
      <c r="E153"/>
      <c r="F153"/>
      <c r="G153"/>
      <c r="H153"/>
      <c r="I153"/>
      <c r="J153"/>
      <c r="M153"/>
    </row>
    <row r="154" spans="5:13" ht="17.100000000000001" customHeight="1" x14ac:dyDescent="0.2">
      <c r="E154"/>
      <c r="F154"/>
      <c r="G154"/>
      <c r="H154"/>
      <c r="I154"/>
      <c r="J154"/>
      <c r="M154"/>
    </row>
    <row r="155" spans="5:13" ht="17.100000000000001" customHeight="1" x14ac:dyDescent="0.2">
      <c r="E155"/>
      <c r="F155"/>
      <c r="G155"/>
      <c r="H155"/>
      <c r="I155"/>
      <c r="J155"/>
      <c r="M155"/>
    </row>
    <row r="156" spans="5:13" ht="17.100000000000001" customHeight="1" x14ac:dyDescent="0.2">
      <c r="E156"/>
      <c r="F156"/>
      <c r="G156"/>
      <c r="H156"/>
      <c r="I156"/>
      <c r="J156"/>
      <c r="M156"/>
    </row>
    <row r="157" spans="5:13" ht="17.100000000000001" customHeight="1" x14ac:dyDescent="0.2">
      <c r="E157"/>
      <c r="F157"/>
      <c r="G157"/>
      <c r="H157"/>
      <c r="I157"/>
      <c r="J157"/>
      <c r="M157"/>
    </row>
    <row r="158" spans="5:13" ht="17.100000000000001" customHeight="1" x14ac:dyDescent="0.2">
      <c r="E158"/>
      <c r="F158"/>
      <c r="G158"/>
      <c r="H158"/>
      <c r="I158"/>
      <c r="J158"/>
      <c r="M158"/>
    </row>
    <row r="159" spans="5:13" ht="17.100000000000001" customHeight="1" x14ac:dyDescent="0.2">
      <c r="E159"/>
      <c r="F159"/>
      <c r="G159"/>
      <c r="H159"/>
      <c r="I159"/>
      <c r="J159"/>
      <c r="M159"/>
    </row>
    <row r="160" spans="5:13" ht="17.100000000000001" customHeight="1" x14ac:dyDescent="0.2">
      <c r="E160"/>
      <c r="F160"/>
      <c r="G160"/>
      <c r="H160"/>
      <c r="I160"/>
      <c r="J160"/>
      <c r="M160"/>
    </row>
    <row r="161" spans="5:13" ht="17.100000000000001" customHeight="1" x14ac:dyDescent="0.2">
      <c r="E161"/>
      <c r="F161"/>
      <c r="G161"/>
      <c r="H161"/>
      <c r="I161"/>
      <c r="J161"/>
      <c r="M161"/>
    </row>
    <row r="162" spans="5:13" ht="17.100000000000001" customHeight="1" x14ac:dyDescent="0.2">
      <c r="E162"/>
      <c r="F162"/>
      <c r="G162"/>
      <c r="H162"/>
      <c r="I162"/>
      <c r="J162"/>
      <c r="M162"/>
    </row>
    <row r="163" spans="5:13" ht="17.100000000000001" customHeight="1" x14ac:dyDescent="0.2">
      <c r="E163"/>
      <c r="F163"/>
      <c r="G163"/>
      <c r="H163"/>
      <c r="I163"/>
      <c r="J163"/>
      <c r="M163"/>
    </row>
    <row r="164" spans="5:13" ht="17.100000000000001" customHeight="1" x14ac:dyDescent="0.2">
      <c r="E164"/>
      <c r="F164"/>
      <c r="G164"/>
      <c r="H164"/>
      <c r="I164"/>
      <c r="J164"/>
      <c r="M164"/>
    </row>
    <row r="165" spans="5:13" ht="17.100000000000001" customHeight="1" x14ac:dyDescent="0.2">
      <c r="E165"/>
      <c r="F165"/>
      <c r="G165"/>
      <c r="H165"/>
      <c r="I165"/>
      <c r="J165"/>
      <c r="M165"/>
    </row>
    <row r="166" spans="5:13" ht="17.100000000000001" customHeight="1" x14ac:dyDescent="0.2">
      <c r="E166"/>
      <c r="F166"/>
      <c r="G166"/>
      <c r="H166"/>
      <c r="I166"/>
      <c r="J166"/>
      <c r="M166"/>
    </row>
    <row r="167" spans="5:13" ht="17.100000000000001" customHeight="1" x14ac:dyDescent="0.2">
      <c r="E167"/>
      <c r="F167"/>
      <c r="G167"/>
      <c r="H167"/>
      <c r="I167"/>
      <c r="J167"/>
      <c r="M167"/>
    </row>
    <row r="168" spans="5:13" ht="17.100000000000001" customHeight="1" x14ac:dyDescent="0.2">
      <c r="E168"/>
      <c r="F168"/>
      <c r="G168"/>
      <c r="H168"/>
      <c r="I168"/>
      <c r="J168"/>
      <c r="M168"/>
    </row>
    <row r="169" spans="5:13" ht="17.100000000000001" customHeight="1" x14ac:dyDescent="0.2">
      <c r="E169"/>
      <c r="F169"/>
      <c r="G169"/>
      <c r="H169"/>
      <c r="I169"/>
      <c r="J169"/>
      <c r="M169"/>
    </row>
    <row r="170" spans="5:13" ht="17.100000000000001" customHeight="1" x14ac:dyDescent="0.2">
      <c r="E170"/>
      <c r="F170"/>
      <c r="G170"/>
      <c r="H170"/>
      <c r="I170"/>
      <c r="J170"/>
      <c r="M170"/>
    </row>
    <row r="171" spans="5:13" ht="17.100000000000001" customHeight="1" x14ac:dyDescent="0.2">
      <c r="E171"/>
      <c r="F171"/>
      <c r="G171"/>
      <c r="H171"/>
      <c r="I171"/>
      <c r="J171"/>
      <c r="M171"/>
    </row>
    <row r="172" spans="5:13" ht="17.100000000000001" customHeight="1" x14ac:dyDescent="0.2">
      <c r="E172"/>
      <c r="F172"/>
      <c r="G172"/>
      <c r="H172"/>
      <c r="I172"/>
      <c r="J172"/>
      <c r="M172"/>
    </row>
    <row r="173" spans="5:13" ht="17.100000000000001" customHeight="1" x14ac:dyDescent="0.2">
      <c r="E173"/>
      <c r="F173"/>
      <c r="G173"/>
      <c r="H173"/>
      <c r="I173"/>
      <c r="J173"/>
      <c r="M173"/>
    </row>
    <row r="174" spans="5:13" ht="17.100000000000001" customHeight="1" x14ac:dyDescent="0.2">
      <c r="E174"/>
      <c r="F174"/>
      <c r="G174"/>
      <c r="H174"/>
      <c r="I174"/>
      <c r="J174"/>
      <c r="M174"/>
    </row>
    <row r="175" spans="5:13" ht="17.100000000000001" customHeight="1" x14ac:dyDescent="0.2">
      <c r="E175"/>
      <c r="F175"/>
      <c r="G175"/>
      <c r="H175"/>
      <c r="I175"/>
      <c r="J175"/>
      <c r="M175"/>
    </row>
    <row r="176" spans="5:13" ht="17.100000000000001" customHeight="1" x14ac:dyDescent="0.2">
      <c r="E176"/>
      <c r="F176"/>
      <c r="G176"/>
      <c r="H176"/>
      <c r="I176"/>
      <c r="J176"/>
      <c r="M176"/>
    </row>
    <row r="177" spans="5:13" ht="17.100000000000001" customHeight="1" x14ac:dyDescent="0.2">
      <c r="E177"/>
      <c r="F177"/>
      <c r="G177"/>
      <c r="H177"/>
      <c r="I177"/>
      <c r="J177"/>
      <c r="M177"/>
    </row>
    <row r="178" spans="5:13" ht="17.100000000000001" customHeight="1" x14ac:dyDescent="0.2">
      <c r="E178"/>
      <c r="F178"/>
      <c r="G178"/>
      <c r="H178"/>
      <c r="I178"/>
      <c r="J178"/>
      <c r="M178"/>
    </row>
    <row r="179" spans="5:13" ht="17.100000000000001" customHeight="1" x14ac:dyDescent="0.2">
      <c r="E179"/>
      <c r="F179"/>
      <c r="G179"/>
      <c r="H179"/>
      <c r="I179"/>
      <c r="J179"/>
      <c r="M179"/>
    </row>
    <row r="180" spans="5:13" ht="17.100000000000001" customHeight="1" x14ac:dyDescent="0.2">
      <c r="E180"/>
      <c r="F180"/>
      <c r="G180"/>
      <c r="H180"/>
      <c r="I180"/>
      <c r="J180"/>
      <c r="M180"/>
    </row>
    <row r="181" spans="5:13" ht="17.100000000000001" customHeight="1" x14ac:dyDescent="0.2">
      <c r="E181"/>
      <c r="F181"/>
      <c r="G181"/>
      <c r="H181"/>
      <c r="I181"/>
      <c r="J181"/>
      <c r="M181"/>
    </row>
    <row r="182" spans="5:13" ht="17.100000000000001" customHeight="1" x14ac:dyDescent="0.2">
      <c r="E182"/>
      <c r="F182"/>
      <c r="G182"/>
      <c r="H182"/>
      <c r="I182"/>
      <c r="J182"/>
      <c r="M182"/>
    </row>
    <row r="183" spans="5:13" ht="17.100000000000001" customHeight="1" x14ac:dyDescent="0.2">
      <c r="E183"/>
      <c r="F183"/>
      <c r="G183"/>
      <c r="H183"/>
      <c r="I183"/>
      <c r="J183"/>
      <c r="M183"/>
    </row>
    <row r="184" spans="5:13" ht="17.100000000000001" customHeight="1" x14ac:dyDescent="0.2">
      <c r="E184"/>
      <c r="F184"/>
      <c r="G184"/>
      <c r="H184"/>
      <c r="I184"/>
      <c r="J184"/>
      <c r="M184"/>
    </row>
    <row r="185" spans="5:13" ht="17.100000000000001" customHeight="1" x14ac:dyDescent="0.2">
      <c r="E185"/>
      <c r="F185"/>
      <c r="G185"/>
      <c r="H185"/>
      <c r="I185"/>
      <c r="J185"/>
      <c r="M185"/>
    </row>
    <row r="186" spans="5:13" ht="17.100000000000001" customHeight="1" x14ac:dyDescent="0.2">
      <c r="E186"/>
      <c r="F186"/>
      <c r="G186"/>
      <c r="H186"/>
      <c r="I186"/>
      <c r="J186"/>
      <c r="M186"/>
    </row>
    <row r="187" spans="5:13" ht="17.100000000000001" customHeight="1" x14ac:dyDescent="0.2">
      <c r="E187"/>
      <c r="F187"/>
      <c r="G187"/>
      <c r="H187"/>
      <c r="I187"/>
      <c r="J187"/>
      <c r="M187"/>
    </row>
    <row r="188" spans="5:13" ht="17.100000000000001" customHeight="1" x14ac:dyDescent="0.2">
      <c r="E188"/>
      <c r="F188"/>
      <c r="G188"/>
      <c r="H188"/>
      <c r="I188"/>
      <c r="J188"/>
      <c r="M188"/>
    </row>
    <row r="189" spans="5:13" ht="17.100000000000001" customHeight="1" x14ac:dyDescent="0.2">
      <c r="E189"/>
      <c r="F189"/>
      <c r="G189"/>
      <c r="H189"/>
      <c r="I189"/>
      <c r="J189"/>
      <c r="M189"/>
    </row>
    <row r="190" spans="5:13" ht="17.100000000000001" customHeight="1" x14ac:dyDescent="0.2">
      <c r="E190"/>
      <c r="F190"/>
      <c r="G190"/>
      <c r="H190"/>
      <c r="I190"/>
      <c r="J190"/>
      <c r="M190"/>
    </row>
    <row r="191" spans="5:13" ht="17.100000000000001" customHeight="1" x14ac:dyDescent="0.2">
      <c r="E191"/>
      <c r="F191"/>
      <c r="G191"/>
      <c r="H191"/>
      <c r="I191"/>
      <c r="J191"/>
      <c r="M191"/>
    </row>
    <row r="192" spans="5:13" ht="17.100000000000001" customHeight="1" x14ac:dyDescent="0.2">
      <c r="E192"/>
      <c r="F192"/>
      <c r="G192"/>
      <c r="H192"/>
      <c r="I192"/>
      <c r="J192"/>
      <c r="M192"/>
    </row>
    <row r="193" spans="5:13" ht="17.100000000000001" customHeight="1" x14ac:dyDescent="0.2">
      <c r="E193"/>
      <c r="F193"/>
      <c r="G193"/>
      <c r="H193"/>
      <c r="I193"/>
      <c r="J193"/>
      <c r="M193"/>
    </row>
    <row r="194" spans="5:13" ht="17.100000000000001" customHeight="1" x14ac:dyDescent="0.2">
      <c r="E194"/>
      <c r="F194"/>
      <c r="G194"/>
      <c r="H194"/>
      <c r="I194"/>
      <c r="J194"/>
      <c r="M194"/>
    </row>
    <row r="195" spans="5:13" ht="17.100000000000001" customHeight="1" x14ac:dyDescent="0.2">
      <c r="E195"/>
      <c r="F195"/>
      <c r="G195"/>
      <c r="H195"/>
      <c r="I195"/>
      <c r="J195"/>
      <c r="M195"/>
    </row>
    <row r="196" spans="5:13" ht="17.100000000000001" customHeight="1" x14ac:dyDescent="0.2">
      <c r="E196"/>
      <c r="F196"/>
      <c r="G196"/>
      <c r="H196"/>
      <c r="I196"/>
      <c r="J196"/>
      <c r="M196"/>
    </row>
    <row r="197" spans="5:13" ht="17.100000000000001" customHeight="1" x14ac:dyDescent="0.2">
      <c r="E197"/>
      <c r="F197"/>
      <c r="G197"/>
      <c r="H197"/>
      <c r="I197"/>
      <c r="J197"/>
      <c r="M197"/>
    </row>
    <row r="198" spans="5:13" ht="17.100000000000001" customHeight="1" x14ac:dyDescent="0.2">
      <c r="E198"/>
      <c r="F198"/>
      <c r="G198"/>
      <c r="H198"/>
      <c r="I198"/>
      <c r="J198"/>
      <c r="M198"/>
    </row>
    <row r="199" spans="5:13" ht="17.100000000000001" customHeight="1" x14ac:dyDescent="0.2">
      <c r="E199"/>
      <c r="F199"/>
      <c r="G199"/>
      <c r="H199"/>
      <c r="I199"/>
      <c r="J199"/>
      <c r="M199"/>
    </row>
    <row r="200" spans="5:13" ht="17.100000000000001" customHeight="1" x14ac:dyDescent="0.2">
      <c r="E200"/>
      <c r="F200"/>
      <c r="G200"/>
      <c r="H200"/>
      <c r="I200"/>
      <c r="J200"/>
      <c r="M200"/>
    </row>
    <row r="201" spans="5:13" ht="17.100000000000001" customHeight="1" x14ac:dyDescent="0.2">
      <c r="E201"/>
      <c r="F201"/>
      <c r="G201"/>
      <c r="H201"/>
      <c r="I201"/>
      <c r="J201"/>
      <c r="M201"/>
    </row>
    <row r="202" spans="5:13" ht="17.100000000000001" customHeight="1" x14ac:dyDescent="0.2">
      <c r="E202"/>
      <c r="F202"/>
      <c r="G202"/>
      <c r="H202"/>
      <c r="I202"/>
      <c r="J202"/>
      <c r="M202"/>
    </row>
    <row r="203" spans="5:13" ht="17.100000000000001" customHeight="1" x14ac:dyDescent="0.2">
      <c r="E203"/>
      <c r="F203"/>
      <c r="G203"/>
      <c r="H203"/>
      <c r="I203"/>
      <c r="J203"/>
      <c r="M203"/>
    </row>
    <row r="204" spans="5:13" ht="17.100000000000001" customHeight="1" x14ac:dyDescent="0.2">
      <c r="E204"/>
      <c r="F204"/>
      <c r="G204"/>
      <c r="H204"/>
      <c r="I204"/>
      <c r="J204"/>
      <c r="M204"/>
    </row>
    <row r="205" spans="5:13" ht="17.100000000000001" customHeight="1" x14ac:dyDescent="0.2">
      <c r="E205"/>
      <c r="F205"/>
      <c r="G205"/>
      <c r="H205"/>
      <c r="I205"/>
      <c r="J205"/>
      <c r="M205"/>
    </row>
    <row r="206" spans="5:13" ht="17.100000000000001" customHeight="1" x14ac:dyDescent="0.2">
      <c r="E206"/>
      <c r="F206"/>
      <c r="G206"/>
      <c r="H206"/>
      <c r="I206"/>
      <c r="J206"/>
      <c r="M206"/>
    </row>
    <row r="207" spans="5:13" ht="17.100000000000001" customHeight="1" x14ac:dyDescent="0.2">
      <c r="E207"/>
      <c r="F207"/>
      <c r="G207"/>
      <c r="H207"/>
      <c r="I207"/>
      <c r="J207"/>
      <c r="M207"/>
    </row>
    <row r="208" spans="5:13" ht="17.100000000000001" customHeight="1" x14ac:dyDescent="0.2">
      <c r="E208"/>
      <c r="F208"/>
      <c r="G208"/>
      <c r="H208"/>
      <c r="I208"/>
      <c r="J208"/>
      <c r="M208"/>
    </row>
    <row r="209" spans="5:13" ht="17.100000000000001" customHeight="1" x14ac:dyDescent="0.2">
      <c r="E209"/>
      <c r="F209"/>
      <c r="G209"/>
      <c r="H209"/>
      <c r="I209"/>
      <c r="J209"/>
      <c r="M209"/>
    </row>
    <row r="210" spans="5:13" ht="17.100000000000001" customHeight="1" x14ac:dyDescent="0.2">
      <c r="E210"/>
      <c r="F210"/>
      <c r="G210"/>
      <c r="H210"/>
      <c r="I210"/>
      <c r="J210"/>
      <c r="M210"/>
    </row>
    <row r="211" spans="5:13" ht="17.100000000000001" customHeight="1" x14ac:dyDescent="0.2">
      <c r="E211"/>
      <c r="F211"/>
      <c r="G211"/>
      <c r="H211"/>
      <c r="I211"/>
      <c r="J211"/>
      <c r="M211"/>
    </row>
    <row r="212" spans="5:13" ht="17.100000000000001" customHeight="1" x14ac:dyDescent="0.2">
      <c r="E212"/>
      <c r="F212"/>
      <c r="G212"/>
      <c r="H212"/>
      <c r="I212"/>
      <c r="J212"/>
      <c r="M212"/>
    </row>
    <row r="213" spans="5:13" ht="17.100000000000001" customHeight="1" x14ac:dyDescent="0.2">
      <c r="E213"/>
      <c r="F213"/>
      <c r="G213"/>
      <c r="H213"/>
      <c r="I213"/>
      <c r="J213"/>
      <c r="M213"/>
    </row>
    <row r="214" spans="5:13" ht="17.100000000000001" customHeight="1" x14ac:dyDescent="0.2">
      <c r="E214"/>
      <c r="F214"/>
      <c r="G214"/>
      <c r="H214"/>
      <c r="I214"/>
      <c r="J214"/>
      <c r="M214"/>
    </row>
    <row r="215" spans="5:13" ht="17.100000000000001" customHeight="1" x14ac:dyDescent="0.2">
      <c r="E215"/>
      <c r="F215"/>
      <c r="G215"/>
      <c r="H215"/>
      <c r="I215"/>
      <c r="J215"/>
      <c r="M215"/>
    </row>
    <row r="216" spans="5:13" ht="17.100000000000001" customHeight="1" x14ac:dyDescent="0.2">
      <c r="E216"/>
      <c r="F216"/>
      <c r="G216"/>
      <c r="H216"/>
      <c r="I216"/>
      <c r="J216"/>
      <c r="M216"/>
    </row>
    <row r="217" spans="5:13" ht="17.100000000000001" customHeight="1" x14ac:dyDescent="0.2">
      <c r="E217"/>
      <c r="F217"/>
      <c r="G217"/>
      <c r="H217"/>
      <c r="I217"/>
      <c r="J217"/>
      <c r="M217"/>
    </row>
    <row r="218" spans="5:13" ht="17.100000000000001" customHeight="1" x14ac:dyDescent="0.2">
      <c r="E218"/>
      <c r="F218"/>
      <c r="G218"/>
      <c r="H218"/>
      <c r="I218"/>
      <c r="J218"/>
      <c r="M218"/>
    </row>
    <row r="219" spans="5:13" ht="17.100000000000001" customHeight="1" x14ac:dyDescent="0.2">
      <c r="E219"/>
      <c r="F219"/>
      <c r="G219"/>
      <c r="H219"/>
      <c r="I219"/>
      <c r="J219"/>
      <c r="M219"/>
    </row>
    <row r="220" spans="5:13" ht="17.100000000000001" customHeight="1" x14ac:dyDescent="0.2">
      <c r="E220"/>
      <c r="F220"/>
      <c r="G220"/>
      <c r="H220"/>
      <c r="I220"/>
      <c r="J220"/>
      <c r="M220"/>
    </row>
    <row r="221" spans="5:13" ht="17.100000000000001" customHeight="1" x14ac:dyDescent="0.2">
      <c r="E221"/>
      <c r="F221"/>
      <c r="G221"/>
      <c r="H221"/>
      <c r="I221"/>
      <c r="J221"/>
      <c r="M221"/>
    </row>
    <row r="222" spans="5:13" ht="17.100000000000001" customHeight="1" x14ac:dyDescent="0.2">
      <c r="E222"/>
      <c r="F222"/>
      <c r="G222"/>
      <c r="H222"/>
      <c r="I222"/>
      <c r="J222"/>
      <c r="M222"/>
    </row>
    <row r="223" spans="5:13" ht="17.100000000000001" customHeight="1" x14ac:dyDescent="0.2">
      <c r="E223"/>
      <c r="F223"/>
      <c r="G223"/>
      <c r="H223"/>
      <c r="I223"/>
      <c r="J223"/>
      <c r="M223"/>
    </row>
    <row r="224" spans="5:13" ht="17.100000000000001" customHeight="1" x14ac:dyDescent="0.2">
      <c r="E224"/>
      <c r="F224"/>
      <c r="G224"/>
      <c r="H224"/>
      <c r="I224"/>
      <c r="J224"/>
      <c r="M224"/>
    </row>
    <row r="225" spans="5:13" ht="17.100000000000001" customHeight="1" x14ac:dyDescent="0.2">
      <c r="E225"/>
      <c r="F225"/>
      <c r="G225"/>
      <c r="H225"/>
      <c r="I225"/>
      <c r="J225"/>
      <c r="M225"/>
    </row>
    <row r="226" spans="5:13" ht="17.100000000000001" customHeight="1" x14ac:dyDescent="0.2">
      <c r="E226"/>
      <c r="F226"/>
      <c r="G226"/>
      <c r="H226"/>
      <c r="I226"/>
      <c r="J226"/>
      <c r="M226"/>
    </row>
    <row r="227" spans="5:13" ht="17.100000000000001" customHeight="1" x14ac:dyDescent="0.2">
      <c r="E227"/>
      <c r="F227"/>
      <c r="G227"/>
      <c r="H227"/>
      <c r="I227"/>
      <c r="J227"/>
      <c r="M227"/>
    </row>
    <row r="228" spans="5:13" ht="17.100000000000001" customHeight="1" x14ac:dyDescent="0.2">
      <c r="E228"/>
      <c r="F228"/>
      <c r="G228"/>
      <c r="H228"/>
      <c r="I228"/>
      <c r="J228"/>
      <c r="M228"/>
    </row>
    <row r="229" spans="5:13" ht="17.100000000000001" customHeight="1" x14ac:dyDescent="0.2">
      <c r="E229"/>
      <c r="F229"/>
      <c r="G229"/>
      <c r="H229"/>
      <c r="I229"/>
      <c r="J229"/>
      <c r="M229"/>
    </row>
    <row r="230" spans="5:13" ht="17.100000000000001" customHeight="1" x14ac:dyDescent="0.2">
      <c r="E230"/>
      <c r="F230"/>
      <c r="G230"/>
      <c r="H230"/>
      <c r="I230"/>
      <c r="J230"/>
      <c r="M230"/>
    </row>
    <row r="231" spans="5:13" ht="17.100000000000001" customHeight="1" x14ac:dyDescent="0.2">
      <c r="E231"/>
      <c r="F231"/>
      <c r="G231"/>
      <c r="H231"/>
      <c r="I231"/>
      <c r="J231"/>
      <c r="M231"/>
    </row>
    <row r="232" spans="5:13" ht="17.100000000000001" customHeight="1" x14ac:dyDescent="0.2">
      <c r="E232"/>
      <c r="F232"/>
      <c r="G232"/>
      <c r="H232"/>
      <c r="I232"/>
      <c r="J232"/>
      <c r="M232"/>
    </row>
    <row r="233" spans="5:13" ht="17.100000000000001" customHeight="1" x14ac:dyDescent="0.2">
      <c r="E233"/>
      <c r="F233"/>
      <c r="G233"/>
      <c r="H233"/>
      <c r="I233"/>
      <c r="J233"/>
      <c r="M233"/>
    </row>
    <row r="234" spans="5:13" ht="17.100000000000001" customHeight="1" x14ac:dyDescent="0.2">
      <c r="E234"/>
      <c r="F234"/>
      <c r="G234"/>
      <c r="H234"/>
      <c r="I234"/>
      <c r="J234"/>
      <c r="M234"/>
    </row>
    <row r="235" spans="5:13" ht="17.100000000000001" customHeight="1" x14ac:dyDescent="0.2">
      <c r="E235"/>
      <c r="F235"/>
      <c r="G235"/>
      <c r="H235"/>
      <c r="I235"/>
      <c r="J235"/>
      <c r="M235"/>
    </row>
    <row r="236" spans="5:13" ht="17.100000000000001" customHeight="1" x14ac:dyDescent="0.2">
      <c r="E236"/>
      <c r="F236"/>
      <c r="G236"/>
      <c r="H236"/>
      <c r="I236"/>
      <c r="J236"/>
      <c r="M236"/>
    </row>
    <row r="237" spans="5:13" ht="17.100000000000001" customHeight="1" x14ac:dyDescent="0.2">
      <c r="E237"/>
      <c r="F237"/>
      <c r="G237"/>
      <c r="H237"/>
      <c r="I237"/>
      <c r="J237"/>
      <c r="M237"/>
    </row>
    <row r="238" spans="5:13" ht="17.100000000000001" customHeight="1" x14ac:dyDescent="0.2">
      <c r="E238"/>
      <c r="F238"/>
      <c r="G238"/>
      <c r="H238"/>
      <c r="I238"/>
      <c r="J238"/>
      <c r="M238"/>
    </row>
    <row r="239" spans="5:13" ht="17.100000000000001" customHeight="1" x14ac:dyDescent="0.2">
      <c r="E239"/>
      <c r="F239"/>
      <c r="G239"/>
      <c r="H239"/>
      <c r="I239"/>
      <c r="J239"/>
      <c r="M239"/>
    </row>
    <row r="240" spans="5:13" ht="17.100000000000001" customHeight="1" x14ac:dyDescent="0.2">
      <c r="E240"/>
      <c r="F240"/>
      <c r="G240"/>
      <c r="H240"/>
      <c r="I240"/>
      <c r="J240"/>
      <c r="M240"/>
    </row>
    <row r="241" spans="5:13" ht="17.100000000000001" customHeight="1" x14ac:dyDescent="0.2">
      <c r="E241"/>
      <c r="F241"/>
      <c r="G241"/>
      <c r="H241"/>
      <c r="I241"/>
      <c r="J241"/>
      <c r="M241"/>
    </row>
    <row r="242" spans="5:13" ht="17.100000000000001" customHeight="1" x14ac:dyDescent="0.2">
      <c r="E242"/>
      <c r="F242"/>
      <c r="G242"/>
      <c r="H242"/>
      <c r="I242"/>
      <c r="J242"/>
      <c r="M242"/>
    </row>
    <row r="243" spans="5:13" ht="17.100000000000001" customHeight="1" x14ac:dyDescent="0.2">
      <c r="E243"/>
      <c r="F243"/>
      <c r="G243"/>
      <c r="H243"/>
      <c r="I243"/>
      <c r="J243"/>
      <c r="M243"/>
    </row>
    <row r="244" spans="5:13" ht="17.100000000000001" customHeight="1" x14ac:dyDescent="0.2">
      <c r="E244"/>
      <c r="F244"/>
      <c r="G244"/>
      <c r="H244"/>
      <c r="I244"/>
      <c r="J244"/>
      <c r="M244"/>
    </row>
    <row r="245" spans="5:13" ht="17.100000000000001" customHeight="1" x14ac:dyDescent="0.2">
      <c r="E245"/>
      <c r="F245"/>
      <c r="G245"/>
      <c r="H245"/>
      <c r="I245"/>
      <c r="J245"/>
      <c r="M245"/>
    </row>
    <row r="246" spans="5:13" ht="17.100000000000001" customHeight="1" x14ac:dyDescent="0.2">
      <c r="E246"/>
      <c r="F246"/>
      <c r="G246"/>
      <c r="H246"/>
      <c r="I246"/>
      <c r="J246"/>
      <c r="M246"/>
    </row>
    <row r="247" spans="5:13" ht="17.100000000000001" customHeight="1" x14ac:dyDescent="0.2">
      <c r="E247"/>
      <c r="F247"/>
      <c r="G247"/>
      <c r="H247"/>
      <c r="I247"/>
      <c r="J247"/>
      <c r="M247"/>
    </row>
    <row r="248" spans="5:13" ht="17.100000000000001" customHeight="1" x14ac:dyDescent="0.2">
      <c r="E248"/>
      <c r="F248"/>
      <c r="G248"/>
      <c r="H248"/>
      <c r="I248"/>
      <c r="J248"/>
      <c r="M248"/>
    </row>
    <row r="249" spans="5:13" ht="17.100000000000001" customHeight="1" x14ac:dyDescent="0.2">
      <c r="E249"/>
      <c r="F249"/>
      <c r="G249"/>
      <c r="H249"/>
      <c r="I249"/>
      <c r="J249"/>
      <c r="M249"/>
    </row>
    <row r="250" spans="5:13" ht="17.100000000000001" customHeight="1" x14ac:dyDescent="0.2">
      <c r="E250"/>
      <c r="F250"/>
      <c r="G250"/>
      <c r="H250"/>
      <c r="I250"/>
      <c r="J250"/>
      <c r="M250"/>
    </row>
    <row r="251" spans="5:13" ht="17.100000000000001" customHeight="1" x14ac:dyDescent="0.2">
      <c r="E251"/>
      <c r="F251"/>
      <c r="G251"/>
      <c r="H251"/>
      <c r="I251"/>
      <c r="J251"/>
      <c r="M251"/>
    </row>
    <row r="252" spans="5:13" ht="17.100000000000001" customHeight="1" x14ac:dyDescent="0.2">
      <c r="E252"/>
      <c r="F252"/>
      <c r="G252"/>
      <c r="H252"/>
      <c r="I252"/>
      <c r="J252"/>
      <c r="M252"/>
    </row>
    <row r="253" spans="5:13" ht="17.100000000000001" customHeight="1" x14ac:dyDescent="0.2">
      <c r="E253"/>
      <c r="F253"/>
      <c r="G253"/>
      <c r="H253"/>
      <c r="I253"/>
      <c r="J253"/>
      <c r="M253"/>
    </row>
    <row r="254" spans="5:13" ht="17.100000000000001" customHeight="1" x14ac:dyDescent="0.2">
      <c r="E254"/>
      <c r="F254"/>
      <c r="G254"/>
      <c r="H254"/>
      <c r="I254"/>
      <c r="J254"/>
      <c r="M254"/>
    </row>
    <row r="255" spans="5:13" ht="17.100000000000001" customHeight="1" x14ac:dyDescent="0.2">
      <c r="E255"/>
      <c r="F255"/>
      <c r="G255"/>
      <c r="H255"/>
      <c r="I255"/>
      <c r="J255"/>
      <c r="M255"/>
    </row>
    <row r="256" spans="5:13" ht="17.100000000000001" customHeight="1" x14ac:dyDescent="0.2">
      <c r="E256"/>
      <c r="F256"/>
      <c r="G256"/>
      <c r="H256"/>
      <c r="I256"/>
      <c r="J256"/>
      <c r="M256"/>
    </row>
    <row r="257" spans="5:13" ht="17.100000000000001" customHeight="1" x14ac:dyDescent="0.2">
      <c r="E257"/>
      <c r="F257"/>
      <c r="G257"/>
      <c r="H257"/>
      <c r="I257"/>
      <c r="J257"/>
      <c r="M257"/>
    </row>
    <row r="258" spans="5:13" ht="17.100000000000001" customHeight="1" x14ac:dyDescent="0.2">
      <c r="E258"/>
      <c r="F258"/>
      <c r="G258"/>
      <c r="H258"/>
      <c r="I258"/>
      <c r="J258"/>
      <c r="M258"/>
    </row>
    <row r="259" spans="5:13" ht="17.100000000000001" customHeight="1" x14ac:dyDescent="0.2">
      <c r="E259"/>
      <c r="F259"/>
      <c r="G259"/>
      <c r="H259"/>
      <c r="I259"/>
      <c r="J259"/>
      <c r="M259"/>
    </row>
    <row r="260" spans="5:13" ht="17.100000000000001" customHeight="1" x14ac:dyDescent="0.2">
      <c r="E260"/>
      <c r="F260"/>
      <c r="G260"/>
      <c r="H260"/>
      <c r="I260"/>
      <c r="J260"/>
      <c r="M260"/>
    </row>
    <row r="261" spans="5:13" ht="17.100000000000001" customHeight="1" x14ac:dyDescent="0.2">
      <c r="E261"/>
      <c r="F261"/>
      <c r="G261"/>
      <c r="H261"/>
      <c r="I261"/>
      <c r="J261"/>
      <c r="M261"/>
    </row>
    <row r="262" spans="5:13" ht="17.100000000000001" customHeight="1" x14ac:dyDescent="0.2">
      <c r="E262"/>
      <c r="F262"/>
      <c r="G262"/>
      <c r="H262"/>
      <c r="I262"/>
      <c r="J262"/>
      <c r="M262"/>
    </row>
    <row r="263" spans="5:13" ht="17.100000000000001" customHeight="1" x14ac:dyDescent="0.2">
      <c r="E263"/>
      <c r="F263"/>
      <c r="G263"/>
      <c r="H263"/>
      <c r="I263"/>
      <c r="J263"/>
      <c r="M263"/>
    </row>
    <row r="264" spans="5:13" ht="17.100000000000001" customHeight="1" x14ac:dyDescent="0.2">
      <c r="E264"/>
      <c r="F264"/>
      <c r="G264"/>
      <c r="H264"/>
      <c r="I264"/>
      <c r="J264"/>
      <c r="M264"/>
    </row>
    <row r="265" spans="5:13" ht="17.100000000000001" customHeight="1" x14ac:dyDescent="0.2">
      <c r="E265"/>
      <c r="F265"/>
      <c r="G265"/>
      <c r="H265"/>
      <c r="I265"/>
      <c r="J265"/>
      <c r="M265"/>
    </row>
    <row r="266" spans="5:13" ht="17.100000000000001" customHeight="1" x14ac:dyDescent="0.2">
      <c r="E266"/>
      <c r="F266"/>
      <c r="G266"/>
      <c r="H266"/>
      <c r="I266"/>
      <c r="J266"/>
      <c r="M266"/>
    </row>
    <row r="267" spans="5:13" ht="17.100000000000001" customHeight="1" x14ac:dyDescent="0.2">
      <c r="E267"/>
      <c r="F267"/>
      <c r="G267"/>
      <c r="H267"/>
      <c r="I267"/>
      <c r="J267"/>
      <c r="M267"/>
    </row>
    <row r="268" spans="5:13" ht="17.100000000000001" customHeight="1" x14ac:dyDescent="0.2">
      <c r="E268"/>
      <c r="F268"/>
      <c r="G268"/>
      <c r="H268"/>
      <c r="I268"/>
      <c r="J268"/>
      <c r="M268"/>
    </row>
    <row r="269" spans="5:13" ht="17.100000000000001" customHeight="1" x14ac:dyDescent="0.2">
      <c r="E269"/>
      <c r="F269"/>
      <c r="G269"/>
      <c r="H269"/>
      <c r="I269"/>
      <c r="J269"/>
      <c r="M269"/>
    </row>
    <row r="270" spans="5:13" ht="17.100000000000001" customHeight="1" x14ac:dyDescent="0.2">
      <c r="E270"/>
      <c r="F270"/>
      <c r="G270"/>
      <c r="H270"/>
      <c r="I270"/>
      <c r="J270"/>
      <c r="M270"/>
    </row>
    <row r="271" spans="5:13" ht="17.100000000000001" customHeight="1" x14ac:dyDescent="0.2">
      <c r="E271"/>
      <c r="F271"/>
      <c r="G271"/>
      <c r="H271"/>
      <c r="I271"/>
      <c r="J271"/>
      <c r="M271"/>
    </row>
    <row r="272" spans="5:13" ht="17.100000000000001" customHeight="1" x14ac:dyDescent="0.2">
      <c r="E272"/>
      <c r="F272"/>
      <c r="G272"/>
      <c r="H272"/>
      <c r="I272"/>
      <c r="J272"/>
      <c r="M272"/>
    </row>
    <row r="273" spans="5:13" ht="17.100000000000001" customHeight="1" x14ac:dyDescent="0.2">
      <c r="E273"/>
      <c r="F273"/>
      <c r="G273"/>
      <c r="H273"/>
      <c r="I273"/>
      <c r="J273"/>
      <c r="M273"/>
    </row>
    <row r="274" spans="5:13" ht="17.100000000000001" customHeight="1" x14ac:dyDescent="0.2">
      <c r="E274"/>
      <c r="F274"/>
      <c r="G274"/>
      <c r="H274"/>
      <c r="I274"/>
      <c r="J274"/>
      <c r="M274"/>
    </row>
    <row r="275" spans="5:13" ht="17.100000000000001" customHeight="1" x14ac:dyDescent="0.2">
      <c r="E275"/>
      <c r="F275"/>
      <c r="G275"/>
      <c r="H275"/>
      <c r="I275"/>
      <c r="J275"/>
      <c r="M275"/>
    </row>
    <row r="276" spans="5:13" ht="17.100000000000001" customHeight="1" x14ac:dyDescent="0.2">
      <c r="E276"/>
      <c r="F276"/>
      <c r="G276"/>
      <c r="H276"/>
      <c r="I276"/>
      <c r="J276"/>
      <c r="M276"/>
    </row>
    <row r="277" spans="5:13" ht="17.100000000000001" customHeight="1" x14ac:dyDescent="0.2">
      <c r="E277"/>
      <c r="F277"/>
      <c r="G277"/>
      <c r="H277"/>
      <c r="I277"/>
      <c r="J277"/>
      <c r="M277"/>
    </row>
    <row r="278" spans="5:13" ht="17.100000000000001" customHeight="1" x14ac:dyDescent="0.2">
      <c r="E278"/>
      <c r="F278"/>
      <c r="G278"/>
      <c r="H278"/>
      <c r="I278"/>
      <c r="J278"/>
      <c r="M278"/>
    </row>
    <row r="279" spans="5:13" ht="17.100000000000001" customHeight="1" x14ac:dyDescent="0.2">
      <c r="E279"/>
      <c r="F279"/>
      <c r="G279"/>
      <c r="H279"/>
      <c r="I279"/>
      <c r="J279"/>
      <c r="M279"/>
    </row>
    <row r="280" spans="5:13" ht="17.100000000000001" customHeight="1" x14ac:dyDescent="0.2">
      <c r="E280"/>
      <c r="F280"/>
      <c r="G280"/>
      <c r="H280"/>
      <c r="I280"/>
      <c r="J280"/>
      <c r="M280"/>
    </row>
    <row r="281" spans="5:13" ht="17.100000000000001" customHeight="1" x14ac:dyDescent="0.2">
      <c r="E281"/>
      <c r="F281"/>
      <c r="G281"/>
      <c r="H281"/>
      <c r="I281"/>
      <c r="J281"/>
      <c r="M281"/>
    </row>
    <row r="282" spans="5:13" ht="17.100000000000001" customHeight="1" x14ac:dyDescent="0.2">
      <c r="E282"/>
      <c r="F282"/>
      <c r="G282"/>
      <c r="H282"/>
      <c r="I282"/>
      <c r="J282"/>
      <c r="M282"/>
    </row>
    <row r="283" spans="5:13" ht="17.100000000000001" customHeight="1" x14ac:dyDescent="0.2">
      <c r="E283"/>
      <c r="F283"/>
      <c r="G283"/>
      <c r="H283"/>
      <c r="I283"/>
      <c r="J283"/>
      <c r="M283"/>
    </row>
    <row r="284" spans="5:13" ht="17.100000000000001" customHeight="1" x14ac:dyDescent="0.2">
      <c r="E284"/>
      <c r="F284"/>
      <c r="G284"/>
      <c r="H284"/>
      <c r="I284"/>
      <c r="J284"/>
      <c r="M284"/>
    </row>
    <row r="285" spans="5:13" ht="17.100000000000001" customHeight="1" x14ac:dyDescent="0.2">
      <c r="E285"/>
      <c r="F285"/>
      <c r="G285"/>
      <c r="H285"/>
      <c r="I285"/>
      <c r="J285"/>
      <c r="M285"/>
    </row>
    <row r="286" spans="5:13" ht="17.100000000000001" customHeight="1" x14ac:dyDescent="0.2">
      <c r="E286"/>
      <c r="F286"/>
      <c r="G286"/>
      <c r="H286"/>
      <c r="I286"/>
      <c r="J286"/>
      <c r="M286"/>
    </row>
    <row r="287" spans="5:13" ht="17.100000000000001" customHeight="1" x14ac:dyDescent="0.2">
      <c r="E287"/>
      <c r="F287"/>
      <c r="G287"/>
      <c r="H287"/>
      <c r="I287"/>
      <c r="J287"/>
      <c r="M287"/>
    </row>
    <row r="288" spans="5:13" ht="17.100000000000001" customHeight="1" x14ac:dyDescent="0.2">
      <c r="E288"/>
      <c r="F288"/>
      <c r="G288"/>
      <c r="H288"/>
      <c r="I288"/>
      <c r="J288"/>
      <c r="M288"/>
    </row>
    <row r="289" spans="5:13" ht="17.100000000000001" customHeight="1" x14ac:dyDescent="0.2">
      <c r="E289"/>
      <c r="F289"/>
      <c r="G289"/>
      <c r="H289"/>
      <c r="I289"/>
      <c r="J289"/>
      <c r="M289"/>
    </row>
    <row r="290" spans="5:13" ht="17.100000000000001" customHeight="1" x14ac:dyDescent="0.2">
      <c r="E290"/>
      <c r="F290"/>
      <c r="G290"/>
      <c r="H290"/>
      <c r="I290"/>
      <c r="J290"/>
      <c r="M290"/>
    </row>
    <row r="291" spans="5:13" ht="17.100000000000001" customHeight="1" x14ac:dyDescent="0.2">
      <c r="E291"/>
      <c r="F291"/>
      <c r="G291"/>
      <c r="H291"/>
      <c r="I291"/>
      <c r="J291"/>
      <c r="M291"/>
    </row>
    <row r="292" spans="5:13" ht="17.100000000000001" customHeight="1" x14ac:dyDescent="0.2">
      <c r="E292"/>
      <c r="F292"/>
      <c r="G292"/>
      <c r="H292"/>
      <c r="I292"/>
      <c r="J292"/>
      <c r="M292"/>
    </row>
    <row r="293" spans="5:13" ht="17.100000000000001" customHeight="1" x14ac:dyDescent="0.2">
      <c r="E293"/>
      <c r="F293"/>
      <c r="G293"/>
      <c r="H293"/>
      <c r="I293"/>
      <c r="J293"/>
      <c r="M293"/>
    </row>
    <row r="294" spans="5:13" ht="17.100000000000001" customHeight="1" x14ac:dyDescent="0.2">
      <c r="E294"/>
      <c r="F294"/>
      <c r="G294"/>
      <c r="H294"/>
      <c r="I294"/>
      <c r="J294"/>
      <c r="M294"/>
    </row>
    <row r="295" spans="5:13" ht="17.100000000000001" customHeight="1" x14ac:dyDescent="0.2">
      <c r="E295"/>
      <c r="F295"/>
      <c r="G295"/>
      <c r="H295"/>
      <c r="I295"/>
      <c r="J295"/>
      <c r="M295"/>
    </row>
    <row r="296" spans="5:13" ht="17.100000000000001" customHeight="1" x14ac:dyDescent="0.2">
      <c r="E296"/>
      <c r="F296"/>
      <c r="G296"/>
      <c r="H296"/>
      <c r="I296"/>
      <c r="J296"/>
      <c r="M296"/>
    </row>
    <row r="297" spans="5:13" ht="17.100000000000001" customHeight="1" x14ac:dyDescent="0.2">
      <c r="E297"/>
      <c r="F297"/>
      <c r="G297"/>
      <c r="H297"/>
      <c r="I297"/>
      <c r="J297"/>
      <c r="M297"/>
    </row>
    <row r="298" spans="5:13" ht="17.100000000000001" customHeight="1" x14ac:dyDescent="0.2">
      <c r="E298"/>
      <c r="F298"/>
      <c r="G298"/>
      <c r="H298"/>
      <c r="I298"/>
      <c r="J298"/>
      <c r="M298"/>
    </row>
    <row r="299" spans="5:13" ht="17.100000000000001" customHeight="1" x14ac:dyDescent="0.2">
      <c r="E299"/>
      <c r="F299"/>
      <c r="G299"/>
      <c r="H299"/>
      <c r="I299"/>
      <c r="J299"/>
      <c r="M299"/>
    </row>
    <row r="300" spans="5:13" ht="17.100000000000001" customHeight="1" x14ac:dyDescent="0.2">
      <c r="E300"/>
      <c r="F300"/>
      <c r="G300"/>
      <c r="H300"/>
      <c r="I300"/>
      <c r="J300"/>
      <c r="M300"/>
    </row>
    <row r="301" spans="5:13" ht="17.100000000000001" customHeight="1" x14ac:dyDescent="0.2">
      <c r="E301"/>
      <c r="F301"/>
      <c r="G301"/>
      <c r="H301"/>
      <c r="I301"/>
      <c r="J301"/>
      <c r="M301"/>
    </row>
    <row r="302" spans="5:13" ht="17.100000000000001" customHeight="1" x14ac:dyDescent="0.2">
      <c r="E302"/>
      <c r="F302"/>
      <c r="G302"/>
      <c r="H302"/>
      <c r="I302"/>
      <c r="J302"/>
      <c r="M302"/>
    </row>
    <row r="303" spans="5:13" ht="17.100000000000001" customHeight="1" x14ac:dyDescent="0.2">
      <c r="E303"/>
      <c r="F303"/>
      <c r="G303"/>
      <c r="H303"/>
      <c r="I303"/>
      <c r="J303"/>
      <c r="M303"/>
    </row>
    <row r="304" spans="5:13" ht="17.100000000000001" customHeight="1" x14ac:dyDescent="0.2">
      <c r="E304"/>
      <c r="F304"/>
      <c r="G304"/>
      <c r="H304"/>
      <c r="I304"/>
      <c r="J304"/>
      <c r="M304"/>
    </row>
    <row r="305" spans="5:13" ht="17.100000000000001" customHeight="1" x14ac:dyDescent="0.2">
      <c r="E305"/>
      <c r="F305"/>
      <c r="G305"/>
      <c r="H305"/>
      <c r="I305"/>
      <c r="J305"/>
      <c r="M305"/>
    </row>
    <row r="306" spans="5:13" ht="17.100000000000001" customHeight="1" x14ac:dyDescent="0.2">
      <c r="E306"/>
      <c r="F306"/>
      <c r="G306"/>
      <c r="H306"/>
      <c r="I306"/>
      <c r="J306"/>
      <c r="M306"/>
    </row>
    <row r="307" spans="5:13" ht="17.100000000000001" customHeight="1" x14ac:dyDescent="0.2">
      <c r="E307"/>
      <c r="F307"/>
      <c r="G307"/>
      <c r="H307"/>
      <c r="I307"/>
      <c r="J307"/>
      <c r="M307"/>
    </row>
    <row r="308" spans="5:13" ht="17.100000000000001" customHeight="1" x14ac:dyDescent="0.2">
      <c r="E308"/>
      <c r="F308"/>
      <c r="G308"/>
      <c r="H308"/>
      <c r="I308"/>
      <c r="J308"/>
      <c r="M308"/>
    </row>
    <row r="309" spans="5:13" ht="17.100000000000001" customHeight="1" x14ac:dyDescent="0.2">
      <c r="E309"/>
      <c r="F309"/>
      <c r="G309"/>
      <c r="H309"/>
      <c r="I309"/>
      <c r="J309"/>
      <c r="M309"/>
    </row>
    <row r="310" spans="5:13" ht="17.100000000000001" customHeight="1" x14ac:dyDescent="0.2">
      <c r="E310"/>
      <c r="F310"/>
      <c r="G310"/>
      <c r="H310"/>
      <c r="I310"/>
      <c r="J310"/>
      <c r="M310"/>
    </row>
    <row r="311" spans="5:13" ht="17.100000000000001" customHeight="1" x14ac:dyDescent="0.2">
      <c r="E311"/>
      <c r="F311"/>
      <c r="G311"/>
      <c r="H311"/>
      <c r="I311"/>
      <c r="J311"/>
      <c r="M311"/>
    </row>
    <row r="312" spans="5:13" ht="17.100000000000001" customHeight="1" x14ac:dyDescent="0.2">
      <c r="E312"/>
      <c r="F312"/>
      <c r="G312"/>
      <c r="H312"/>
      <c r="I312"/>
      <c r="J312"/>
      <c r="M312"/>
    </row>
    <row r="313" spans="5:13" ht="17.100000000000001" customHeight="1" x14ac:dyDescent="0.2">
      <c r="E313"/>
      <c r="F313"/>
      <c r="G313"/>
      <c r="H313"/>
      <c r="I313"/>
      <c r="J313"/>
      <c r="M313"/>
    </row>
    <row r="314" spans="5:13" ht="17.100000000000001" customHeight="1" x14ac:dyDescent="0.2">
      <c r="E314"/>
      <c r="F314"/>
      <c r="G314"/>
      <c r="H314"/>
      <c r="I314"/>
      <c r="J314"/>
      <c r="M314"/>
    </row>
    <row r="315" spans="5:13" ht="17.100000000000001" customHeight="1" x14ac:dyDescent="0.2">
      <c r="E315"/>
      <c r="F315"/>
      <c r="G315"/>
      <c r="H315"/>
      <c r="I315"/>
      <c r="J315"/>
      <c r="M315"/>
    </row>
    <row r="316" spans="5:13" ht="17.100000000000001" customHeight="1" x14ac:dyDescent="0.2">
      <c r="E316"/>
      <c r="F316"/>
      <c r="G316"/>
      <c r="H316"/>
      <c r="I316"/>
      <c r="J316"/>
      <c r="M316"/>
    </row>
    <row r="317" spans="5:13" ht="17.100000000000001" customHeight="1" x14ac:dyDescent="0.2">
      <c r="E317"/>
      <c r="F317"/>
      <c r="G317"/>
      <c r="H317"/>
      <c r="I317"/>
      <c r="J317"/>
      <c r="M317"/>
    </row>
    <row r="318" spans="5:13" ht="17.100000000000001" customHeight="1" x14ac:dyDescent="0.2">
      <c r="E318"/>
      <c r="F318"/>
      <c r="G318"/>
      <c r="H318"/>
      <c r="I318"/>
      <c r="J318"/>
      <c r="M318"/>
    </row>
    <row r="319" spans="5:13" ht="17.100000000000001" customHeight="1" x14ac:dyDescent="0.2">
      <c r="E319"/>
      <c r="F319"/>
      <c r="G319"/>
      <c r="H319"/>
      <c r="I319"/>
      <c r="J319"/>
      <c r="M319"/>
    </row>
    <row r="320" spans="5:13" ht="17.100000000000001" customHeight="1" x14ac:dyDescent="0.2">
      <c r="E320"/>
      <c r="F320"/>
      <c r="G320"/>
      <c r="H320"/>
      <c r="I320"/>
      <c r="J320"/>
      <c r="M320"/>
    </row>
    <row r="321" spans="5:13" ht="17.100000000000001" customHeight="1" x14ac:dyDescent="0.2">
      <c r="E321"/>
      <c r="F321"/>
      <c r="G321"/>
      <c r="H321"/>
      <c r="I321"/>
      <c r="J321"/>
      <c r="M321"/>
    </row>
    <row r="322" spans="5:13" ht="17.100000000000001" customHeight="1" x14ac:dyDescent="0.2">
      <c r="E322"/>
      <c r="F322"/>
      <c r="G322"/>
      <c r="H322"/>
      <c r="I322"/>
      <c r="J322"/>
      <c r="M322"/>
    </row>
    <row r="323" spans="5:13" ht="17.100000000000001" customHeight="1" x14ac:dyDescent="0.2">
      <c r="E323"/>
      <c r="F323"/>
      <c r="G323"/>
      <c r="H323"/>
      <c r="I323"/>
      <c r="J323"/>
      <c r="M323"/>
    </row>
    <row r="324" spans="5:13" ht="17.100000000000001" customHeight="1" x14ac:dyDescent="0.2">
      <c r="E324"/>
      <c r="F324"/>
      <c r="G324"/>
      <c r="H324"/>
      <c r="I324"/>
      <c r="J324"/>
      <c r="M324"/>
    </row>
    <row r="325" spans="5:13" ht="17.100000000000001" customHeight="1" x14ac:dyDescent="0.2">
      <c r="E325"/>
      <c r="F325"/>
      <c r="G325"/>
      <c r="H325"/>
      <c r="I325"/>
      <c r="J325"/>
      <c r="M325"/>
    </row>
    <row r="326" spans="5:13" ht="17.100000000000001" customHeight="1" x14ac:dyDescent="0.2">
      <c r="E326"/>
      <c r="F326"/>
      <c r="G326"/>
      <c r="H326"/>
      <c r="I326"/>
      <c r="J326"/>
      <c r="M326"/>
    </row>
    <row r="327" spans="5:13" ht="17.100000000000001" customHeight="1" x14ac:dyDescent="0.2">
      <c r="E327"/>
      <c r="F327"/>
      <c r="G327"/>
      <c r="H327"/>
      <c r="I327"/>
      <c r="J327"/>
      <c r="M327"/>
    </row>
    <row r="328" spans="5:13" ht="17.100000000000001" customHeight="1" x14ac:dyDescent="0.2">
      <c r="E328"/>
      <c r="F328"/>
      <c r="G328"/>
      <c r="H328"/>
      <c r="I328"/>
      <c r="J328"/>
      <c r="M328"/>
    </row>
    <row r="329" spans="5:13" ht="17.100000000000001" customHeight="1" x14ac:dyDescent="0.2">
      <c r="E329"/>
      <c r="F329"/>
      <c r="G329"/>
      <c r="H329"/>
      <c r="I329"/>
      <c r="J329"/>
      <c r="M329"/>
    </row>
    <row r="330" spans="5:13" ht="17.100000000000001" customHeight="1" x14ac:dyDescent="0.2">
      <c r="E330"/>
      <c r="F330"/>
      <c r="G330"/>
      <c r="H330"/>
      <c r="I330"/>
      <c r="J330"/>
      <c r="M330"/>
    </row>
    <row r="331" spans="5:13" ht="17.100000000000001" customHeight="1" x14ac:dyDescent="0.2">
      <c r="E331"/>
      <c r="F331"/>
      <c r="G331"/>
      <c r="H331"/>
      <c r="I331"/>
      <c r="J331"/>
      <c r="M331"/>
    </row>
    <row r="332" spans="5:13" ht="17.100000000000001" customHeight="1" x14ac:dyDescent="0.2">
      <c r="E332"/>
      <c r="F332"/>
      <c r="G332"/>
      <c r="H332"/>
      <c r="I332"/>
      <c r="J332"/>
      <c r="M332"/>
    </row>
    <row r="333" spans="5:13" ht="17.100000000000001" customHeight="1" x14ac:dyDescent="0.2">
      <c r="E333"/>
      <c r="F333"/>
      <c r="G333"/>
      <c r="H333"/>
      <c r="I333"/>
      <c r="J333"/>
      <c r="M333"/>
    </row>
    <row r="334" spans="5:13" ht="17.100000000000001" customHeight="1" x14ac:dyDescent="0.2">
      <c r="E334"/>
      <c r="F334"/>
      <c r="G334"/>
      <c r="H334"/>
      <c r="I334"/>
      <c r="J334"/>
      <c r="M334"/>
    </row>
    <row r="335" spans="5:13" ht="17.100000000000001" customHeight="1" x14ac:dyDescent="0.2">
      <c r="E335"/>
      <c r="F335"/>
      <c r="G335"/>
      <c r="H335"/>
      <c r="I335"/>
      <c r="J335"/>
      <c r="M335"/>
    </row>
    <row r="336" spans="5:13" ht="17.100000000000001" customHeight="1" x14ac:dyDescent="0.2">
      <c r="E336"/>
      <c r="F336"/>
      <c r="G336"/>
      <c r="H336"/>
      <c r="I336"/>
      <c r="J336"/>
      <c r="M336"/>
    </row>
    <row r="337" spans="5:13" ht="17.100000000000001" customHeight="1" x14ac:dyDescent="0.2">
      <c r="E337"/>
      <c r="F337"/>
      <c r="G337"/>
      <c r="H337"/>
      <c r="I337"/>
      <c r="J337"/>
      <c r="M337"/>
    </row>
    <row r="338" spans="5:13" ht="17.100000000000001" customHeight="1" x14ac:dyDescent="0.2">
      <c r="E338"/>
      <c r="F338"/>
      <c r="G338"/>
      <c r="H338"/>
      <c r="I338"/>
      <c r="J338"/>
      <c r="M338"/>
    </row>
    <row r="339" spans="5:13" ht="17.100000000000001" customHeight="1" x14ac:dyDescent="0.2">
      <c r="E339"/>
      <c r="F339"/>
      <c r="G339"/>
      <c r="H339"/>
      <c r="I339"/>
      <c r="J339"/>
      <c r="M339"/>
    </row>
    <row r="340" spans="5:13" ht="17.100000000000001" customHeight="1" x14ac:dyDescent="0.2">
      <c r="E340"/>
      <c r="F340"/>
      <c r="G340"/>
      <c r="H340"/>
      <c r="I340"/>
      <c r="J340"/>
      <c r="M340"/>
    </row>
    <row r="341" spans="5:13" ht="17.100000000000001" customHeight="1" x14ac:dyDescent="0.2">
      <c r="E341"/>
      <c r="F341"/>
      <c r="G341"/>
      <c r="H341"/>
      <c r="I341"/>
      <c r="J341"/>
      <c r="M341"/>
    </row>
    <row r="342" spans="5:13" ht="17.100000000000001" customHeight="1" x14ac:dyDescent="0.2">
      <c r="E342"/>
      <c r="F342"/>
      <c r="G342"/>
      <c r="H342"/>
      <c r="I342"/>
      <c r="J342"/>
      <c r="M342"/>
    </row>
    <row r="343" spans="5:13" ht="17.100000000000001" customHeight="1" x14ac:dyDescent="0.2">
      <c r="E343"/>
      <c r="F343"/>
      <c r="G343"/>
      <c r="H343"/>
      <c r="I343"/>
      <c r="J343"/>
      <c r="M343"/>
    </row>
    <row r="344" spans="5:13" ht="17.100000000000001" customHeight="1" x14ac:dyDescent="0.2">
      <c r="E344"/>
      <c r="F344"/>
      <c r="G344"/>
      <c r="H344"/>
      <c r="I344"/>
      <c r="J344"/>
      <c r="M344"/>
    </row>
    <row r="345" spans="5:13" ht="17.100000000000001" customHeight="1" x14ac:dyDescent="0.2">
      <c r="E345"/>
      <c r="F345"/>
      <c r="G345"/>
      <c r="H345"/>
      <c r="I345"/>
      <c r="J345"/>
      <c r="M345"/>
    </row>
    <row r="346" spans="5:13" ht="17.100000000000001" customHeight="1" x14ac:dyDescent="0.2">
      <c r="E346"/>
      <c r="F346"/>
      <c r="G346"/>
      <c r="H346"/>
      <c r="I346"/>
      <c r="J346"/>
      <c r="M346"/>
    </row>
    <row r="347" spans="5:13" ht="17.100000000000001" customHeight="1" x14ac:dyDescent="0.2">
      <c r="E347"/>
      <c r="F347"/>
      <c r="G347"/>
      <c r="H347"/>
      <c r="I347"/>
      <c r="J347"/>
      <c r="M347"/>
    </row>
    <row r="348" spans="5:13" ht="17.100000000000001" customHeight="1" x14ac:dyDescent="0.2">
      <c r="E348"/>
      <c r="F348"/>
      <c r="G348"/>
      <c r="H348"/>
      <c r="I348"/>
      <c r="J348"/>
      <c r="M348"/>
    </row>
    <row r="349" spans="5:13" ht="17.100000000000001" customHeight="1" x14ac:dyDescent="0.2">
      <c r="E349"/>
      <c r="F349"/>
      <c r="G349"/>
      <c r="H349"/>
      <c r="I349"/>
      <c r="J349"/>
      <c r="M349"/>
    </row>
    <row r="350" spans="5:13" ht="17.100000000000001" customHeight="1" x14ac:dyDescent="0.2">
      <c r="E350"/>
      <c r="F350"/>
      <c r="G350"/>
      <c r="H350"/>
      <c r="I350"/>
      <c r="J350"/>
      <c r="M350"/>
    </row>
    <row r="351" spans="5:13" ht="17.100000000000001" customHeight="1" x14ac:dyDescent="0.2">
      <c r="E351"/>
      <c r="F351"/>
      <c r="G351"/>
      <c r="H351"/>
      <c r="I351"/>
      <c r="J351"/>
      <c r="M351"/>
    </row>
    <row r="352" spans="5:13" ht="17.100000000000001" customHeight="1" x14ac:dyDescent="0.2">
      <c r="E352"/>
      <c r="F352"/>
      <c r="G352"/>
      <c r="H352"/>
      <c r="I352"/>
      <c r="J352"/>
      <c r="M352"/>
    </row>
    <row r="353" spans="5:13" ht="17.100000000000001" customHeight="1" x14ac:dyDescent="0.2">
      <c r="E353"/>
      <c r="F353"/>
      <c r="G353"/>
      <c r="H353"/>
      <c r="I353"/>
      <c r="J353"/>
      <c r="M353"/>
    </row>
    <row r="354" spans="5:13" ht="17.100000000000001" customHeight="1" x14ac:dyDescent="0.2">
      <c r="E354"/>
      <c r="F354"/>
      <c r="G354"/>
      <c r="H354"/>
      <c r="I354"/>
      <c r="J354"/>
      <c r="M354"/>
    </row>
    <row r="355" spans="5:13" ht="17.100000000000001" customHeight="1" x14ac:dyDescent="0.2">
      <c r="E355"/>
      <c r="F355"/>
      <c r="G355"/>
      <c r="H355"/>
      <c r="I355"/>
      <c r="J355"/>
      <c r="M355"/>
    </row>
    <row r="356" spans="5:13" ht="17.100000000000001" customHeight="1" x14ac:dyDescent="0.2">
      <c r="E356"/>
      <c r="F356"/>
      <c r="G356"/>
      <c r="H356"/>
      <c r="I356"/>
      <c r="J356"/>
      <c r="M356"/>
    </row>
    <row r="357" spans="5:13" ht="17.100000000000001" customHeight="1" x14ac:dyDescent="0.2">
      <c r="E357"/>
      <c r="F357"/>
      <c r="G357"/>
      <c r="H357"/>
      <c r="I357"/>
      <c r="J357"/>
      <c r="M357"/>
    </row>
    <row r="358" spans="5:13" ht="17.100000000000001" customHeight="1" x14ac:dyDescent="0.2">
      <c r="E358"/>
      <c r="F358"/>
      <c r="G358"/>
      <c r="H358"/>
      <c r="I358"/>
      <c r="J358"/>
      <c r="M358"/>
    </row>
    <row r="359" spans="5:13" ht="17.100000000000001" customHeight="1" x14ac:dyDescent="0.2">
      <c r="E359"/>
      <c r="F359"/>
      <c r="G359"/>
      <c r="H359"/>
      <c r="I359"/>
      <c r="J359"/>
      <c r="M359"/>
    </row>
    <row r="360" spans="5:13" ht="17.100000000000001" customHeight="1" x14ac:dyDescent="0.2">
      <c r="E360"/>
      <c r="F360"/>
      <c r="G360"/>
      <c r="H360"/>
      <c r="I360"/>
      <c r="J360"/>
      <c r="M360"/>
    </row>
    <row r="361" spans="5:13" ht="17.100000000000001" customHeight="1" x14ac:dyDescent="0.2">
      <c r="E361"/>
      <c r="F361"/>
      <c r="G361"/>
      <c r="H361"/>
      <c r="I361"/>
      <c r="J361"/>
      <c r="M361"/>
    </row>
    <row r="362" spans="5:13" ht="17.100000000000001" customHeight="1" x14ac:dyDescent="0.2">
      <c r="E362"/>
      <c r="F362"/>
      <c r="G362"/>
      <c r="H362"/>
      <c r="I362"/>
      <c r="J362"/>
      <c r="M362"/>
    </row>
    <row r="363" spans="5:13" ht="17.100000000000001" customHeight="1" x14ac:dyDescent="0.2">
      <c r="E363"/>
      <c r="F363"/>
      <c r="G363"/>
      <c r="H363"/>
      <c r="I363"/>
      <c r="J363"/>
      <c r="M363"/>
    </row>
    <row r="364" spans="5:13" ht="17.100000000000001" customHeight="1" x14ac:dyDescent="0.2">
      <c r="E364"/>
      <c r="F364"/>
      <c r="G364"/>
      <c r="H364"/>
      <c r="I364"/>
      <c r="J364"/>
      <c r="M364"/>
    </row>
    <row r="365" spans="5:13" ht="17.100000000000001" customHeight="1" x14ac:dyDescent="0.2">
      <c r="E365"/>
      <c r="F365"/>
      <c r="G365"/>
      <c r="H365"/>
      <c r="I365"/>
      <c r="J365"/>
      <c r="M365"/>
    </row>
    <row r="366" spans="5:13" ht="17.100000000000001" customHeight="1" x14ac:dyDescent="0.2">
      <c r="E366"/>
      <c r="F366"/>
      <c r="G366"/>
      <c r="H366"/>
      <c r="I366"/>
      <c r="J366"/>
      <c r="M366"/>
    </row>
    <row r="367" spans="5:13" ht="17.100000000000001" customHeight="1" x14ac:dyDescent="0.2">
      <c r="E367"/>
      <c r="F367"/>
      <c r="G367"/>
      <c r="H367"/>
      <c r="I367"/>
      <c r="J367"/>
      <c r="M367"/>
    </row>
    <row r="368" spans="5:13" ht="17.100000000000001" customHeight="1" x14ac:dyDescent="0.2">
      <c r="E368"/>
      <c r="F368"/>
      <c r="G368"/>
      <c r="H368"/>
      <c r="I368"/>
      <c r="J368"/>
      <c r="M368"/>
    </row>
    <row r="369" spans="5:13" ht="17.100000000000001" customHeight="1" x14ac:dyDescent="0.2">
      <c r="E369"/>
      <c r="F369"/>
      <c r="G369"/>
      <c r="H369"/>
      <c r="I369"/>
      <c r="J369"/>
      <c r="M369"/>
    </row>
    <row r="370" spans="5:13" ht="17.100000000000001" customHeight="1" x14ac:dyDescent="0.2">
      <c r="E370"/>
      <c r="F370"/>
      <c r="G370"/>
      <c r="H370"/>
      <c r="I370"/>
      <c r="J370"/>
      <c r="M370"/>
    </row>
    <row r="371" spans="5:13" ht="17.100000000000001" customHeight="1" x14ac:dyDescent="0.2">
      <c r="E371"/>
      <c r="F371"/>
      <c r="G371"/>
      <c r="H371"/>
      <c r="I371"/>
      <c r="J371"/>
      <c r="M371"/>
    </row>
    <row r="372" spans="5:13" ht="17.100000000000001" customHeight="1" x14ac:dyDescent="0.2">
      <c r="E372"/>
      <c r="F372"/>
      <c r="G372"/>
      <c r="H372"/>
      <c r="I372"/>
      <c r="J372"/>
      <c r="M372"/>
    </row>
    <row r="373" spans="5:13" ht="17.100000000000001" customHeight="1" x14ac:dyDescent="0.2">
      <c r="E373"/>
      <c r="F373"/>
      <c r="G373"/>
      <c r="H373"/>
      <c r="I373"/>
      <c r="J373"/>
      <c r="M373"/>
    </row>
    <row r="374" spans="5:13" ht="17.100000000000001" customHeight="1" x14ac:dyDescent="0.2">
      <c r="E374"/>
      <c r="F374"/>
      <c r="G374"/>
      <c r="H374"/>
      <c r="I374"/>
      <c r="J374"/>
      <c r="M374"/>
    </row>
    <row r="375" spans="5:13" ht="17.100000000000001" customHeight="1" x14ac:dyDescent="0.2">
      <c r="E375"/>
      <c r="F375"/>
      <c r="G375"/>
      <c r="H375"/>
      <c r="I375"/>
      <c r="J375"/>
      <c r="M375"/>
    </row>
    <row r="376" spans="5:13" ht="17.100000000000001" customHeight="1" x14ac:dyDescent="0.2">
      <c r="E376"/>
      <c r="F376"/>
      <c r="G376"/>
      <c r="H376"/>
      <c r="I376"/>
      <c r="J376"/>
      <c r="M376"/>
    </row>
    <row r="377" spans="5:13" ht="17.100000000000001" customHeight="1" x14ac:dyDescent="0.2">
      <c r="E377"/>
      <c r="F377"/>
      <c r="G377"/>
      <c r="H377"/>
      <c r="I377"/>
      <c r="J377"/>
      <c r="M377"/>
    </row>
    <row r="378" spans="5:13" ht="17.100000000000001" customHeight="1" x14ac:dyDescent="0.2">
      <c r="E378"/>
      <c r="F378"/>
      <c r="G378"/>
      <c r="H378"/>
      <c r="I378"/>
      <c r="J378"/>
      <c r="M378"/>
    </row>
    <row r="379" spans="5:13" ht="17.100000000000001" customHeight="1" x14ac:dyDescent="0.2">
      <c r="E379"/>
      <c r="F379"/>
      <c r="G379"/>
      <c r="H379"/>
      <c r="I379"/>
      <c r="J379"/>
      <c r="M379"/>
    </row>
    <row r="380" spans="5:13" ht="17.100000000000001" customHeight="1" x14ac:dyDescent="0.2">
      <c r="E380"/>
      <c r="F380"/>
      <c r="G380"/>
      <c r="H380"/>
      <c r="I380"/>
      <c r="J380"/>
      <c r="M380"/>
    </row>
    <row r="381" spans="5:13" ht="17.100000000000001" customHeight="1" x14ac:dyDescent="0.2">
      <c r="E381"/>
      <c r="F381"/>
      <c r="G381"/>
      <c r="H381"/>
      <c r="I381"/>
      <c r="J381"/>
      <c r="M381"/>
    </row>
    <row r="382" spans="5:13" ht="17.100000000000001" customHeight="1" x14ac:dyDescent="0.2">
      <c r="E382"/>
      <c r="F382"/>
      <c r="G382"/>
      <c r="H382"/>
      <c r="I382"/>
      <c r="J382"/>
      <c r="M382"/>
    </row>
    <row r="383" spans="5:13" ht="17.100000000000001" customHeight="1" x14ac:dyDescent="0.2">
      <c r="E383"/>
      <c r="F383"/>
      <c r="G383"/>
      <c r="H383"/>
      <c r="I383"/>
      <c r="J383"/>
      <c r="M383"/>
    </row>
    <row r="384" spans="5:13" ht="17.100000000000001" customHeight="1" x14ac:dyDescent="0.2">
      <c r="E384"/>
      <c r="F384"/>
      <c r="G384"/>
      <c r="H384"/>
      <c r="I384"/>
      <c r="J384"/>
      <c r="M384"/>
    </row>
    <row r="385" spans="5:13" ht="17.100000000000001" customHeight="1" x14ac:dyDescent="0.2">
      <c r="E385"/>
      <c r="F385"/>
      <c r="G385"/>
      <c r="H385"/>
      <c r="I385"/>
      <c r="J385"/>
      <c r="M385"/>
    </row>
    <row r="386" spans="5:13" ht="17.100000000000001" customHeight="1" x14ac:dyDescent="0.2">
      <c r="E386"/>
      <c r="F386"/>
      <c r="G386"/>
      <c r="H386"/>
      <c r="I386"/>
      <c r="J386"/>
      <c r="M386"/>
    </row>
    <row r="387" spans="5:13" x14ac:dyDescent="0.2">
      <c r="E387"/>
      <c r="F387"/>
      <c r="G387"/>
      <c r="H387"/>
      <c r="I387"/>
      <c r="J387"/>
      <c r="M387"/>
    </row>
    <row r="388" spans="5:13" x14ac:dyDescent="0.2">
      <c r="E388"/>
      <c r="F388"/>
      <c r="G388"/>
      <c r="H388"/>
      <c r="I388"/>
      <c r="J388"/>
      <c r="M388"/>
    </row>
    <row r="389" spans="5:13" x14ac:dyDescent="0.2">
      <c r="E389"/>
      <c r="F389"/>
      <c r="G389"/>
      <c r="H389"/>
      <c r="I389"/>
      <c r="J389"/>
      <c r="M389"/>
    </row>
    <row r="390" spans="5:13" x14ac:dyDescent="0.2">
      <c r="E390"/>
      <c r="F390"/>
      <c r="G390"/>
      <c r="H390"/>
      <c r="I390"/>
      <c r="J390"/>
      <c r="M390"/>
    </row>
    <row r="391" spans="5:13" x14ac:dyDescent="0.2">
      <c r="E391"/>
      <c r="F391"/>
      <c r="G391"/>
      <c r="H391"/>
      <c r="I391"/>
      <c r="J391"/>
      <c r="M391"/>
    </row>
    <row r="392" spans="5:13" x14ac:dyDescent="0.2">
      <c r="E392"/>
      <c r="F392"/>
      <c r="G392"/>
      <c r="H392"/>
      <c r="I392"/>
      <c r="J392"/>
      <c r="M392"/>
    </row>
    <row r="393" spans="5:13" x14ac:dyDescent="0.2">
      <c r="E393"/>
      <c r="F393"/>
      <c r="G393"/>
      <c r="H393"/>
      <c r="I393"/>
      <c r="J393"/>
      <c r="M393"/>
    </row>
    <row r="394" spans="5:13" x14ac:dyDescent="0.2">
      <c r="E394"/>
      <c r="F394"/>
      <c r="G394"/>
      <c r="H394"/>
      <c r="I394"/>
      <c r="J394"/>
      <c r="M394"/>
    </row>
    <row r="395" spans="5:13" x14ac:dyDescent="0.2">
      <c r="E395"/>
      <c r="F395"/>
      <c r="G395"/>
      <c r="H395"/>
      <c r="I395"/>
      <c r="J395"/>
      <c r="M395"/>
    </row>
    <row r="396" spans="5:13" x14ac:dyDescent="0.2">
      <c r="E396"/>
      <c r="F396"/>
      <c r="G396"/>
      <c r="H396"/>
      <c r="I396"/>
      <c r="J396"/>
      <c r="M396"/>
    </row>
    <row r="397" spans="5:13" x14ac:dyDescent="0.2">
      <c r="E397"/>
      <c r="F397"/>
      <c r="G397"/>
      <c r="H397"/>
      <c r="I397"/>
      <c r="J397"/>
      <c r="M397"/>
    </row>
    <row r="398" spans="5:13" x14ac:dyDescent="0.2">
      <c r="E398"/>
      <c r="F398"/>
      <c r="G398"/>
      <c r="H398"/>
      <c r="I398"/>
      <c r="J398"/>
      <c r="M398"/>
    </row>
    <row r="399" spans="5:13" x14ac:dyDescent="0.2">
      <c r="E399"/>
      <c r="F399"/>
      <c r="G399"/>
      <c r="H399"/>
      <c r="I399"/>
      <c r="J399"/>
      <c r="M399"/>
    </row>
    <row r="400" spans="5:13" x14ac:dyDescent="0.2">
      <c r="E400"/>
      <c r="F400"/>
      <c r="G400"/>
      <c r="H400"/>
      <c r="I400"/>
      <c r="J400"/>
      <c r="M400"/>
    </row>
    <row r="401" spans="5:13" x14ac:dyDescent="0.2">
      <c r="E401"/>
      <c r="F401"/>
      <c r="G401"/>
      <c r="H401"/>
      <c r="I401"/>
      <c r="J401"/>
      <c r="M401"/>
    </row>
    <row r="402" spans="5:13" x14ac:dyDescent="0.2">
      <c r="E402"/>
      <c r="F402"/>
      <c r="G402"/>
      <c r="H402"/>
      <c r="I402"/>
      <c r="J402"/>
      <c r="M402"/>
    </row>
    <row r="403" spans="5:13" x14ac:dyDescent="0.2">
      <c r="E403"/>
      <c r="F403"/>
      <c r="G403"/>
      <c r="H403"/>
      <c r="I403"/>
      <c r="J403"/>
      <c r="M403"/>
    </row>
    <row r="404" spans="5:13" x14ac:dyDescent="0.2">
      <c r="E404"/>
      <c r="F404"/>
      <c r="G404"/>
      <c r="H404"/>
      <c r="I404"/>
      <c r="J404"/>
      <c r="M404"/>
    </row>
    <row r="405" spans="5:13" x14ac:dyDescent="0.2">
      <c r="E405"/>
      <c r="F405"/>
      <c r="G405"/>
      <c r="H405"/>
      <c r="I405"/>
      <c r="J405"/>
      <c r="M405"/>
    </row>
    <row r="406" spans="5:13" x14ac:dyDescent="0.2">
      <c r="E406"/>
      <c r="F406"/>
      <c r="G406"/>
      <c r="H406"/>
      <c r="I406"/>
      <c r="J406"/>
      <c r="M406"/>
    </row>
    <row r="407" spans="5:13" x14ac:dyDescent="0.2">
      <c r="E407"/>
      <c r="F407"/>
      <c r="G407"/>
      <c r="H407"/>
      <c r="I407"/>
      <c r="J407"/>
      <c r="M407"/>
    </row>
    <row r="408" spans="5:13" x14ac:dyDescent="0.2">
      <c r="E408"/>
      <c r="F408"/>
      <c r="G408"/>
      <c r="H408"/>
      <c r="I408"/>
      <c r="J408"/>
      <c r="M408"/>
    </row>
    <row r="409" spans="5:13" x14ac:dyDescent="0.2">
      <c r="E409"/>
      <c r="F409"/>
      <c r="G409"/>
      <c r="H409"/>
      <c r="I409"/>
      <c r="J409"/>
      <c r="M409"/>
    </row>
    <row r="410" spans="5:13" x14ac:dyDescent="0.2">
      <c r="E410"/>
      <c r="F410"/>
      <c r="G410"/>
      <c r="H410"/>
      <c r="I410"/>
      <c r="J410"/>
      <c r="M410"/>
    </row>
    <row r="411" spans="5:13" x14ac:dyDescent="0.2">
      <c r="E411"/>
      <c r="F411"/>
      <c r="G411"/>
      <c r="H411"/>
      <c r="I411"/>
      <c r="J411"/>
      <c r="M411"/>
    </row>
    <row r="412" spans="5:13" x14ac:dyDescent="0.2">
      <c r="E412"/>
      <c r="F412"/>
      <c r="G412"/>
      <c r="H412"/>
      <c r="I412"/>
      <c r="J412"/>
      <c r="M412"/>
    </row>
    <row r="413" spans="5:13" x14ac:dyDescent="0.2">
      <c r="E413"/>
      <c r="F413"/>
      <c r="G413"/>
      <c r="H413"/>
      <c r="I413"/>
      <c r="J413"/>
      <c r="M413"/>
    </row>
    <row r="414" spans="5:13" x14ac:dyDescent="0.2">
      <c r="E414"/>
      <c r="F414"/>
      <c r="G414"/>
      <c r="H414"/>
      <c r="I414"/>
      <c r="J414"/>
      <c r="M414"/>
    </row>
    <row r="415" spans="5:13" x14ac:dyDescent="0.2">
      <c r="E415"/>
      <c r="F415"/>
      <c r="G415"/>
      <c r="H415"/>
      <c r="I415"/>
      <c r="J415"/>
      <c r="M415"/>
    </row>
    <row r="416" spans="5:13" x14ac:dyDescent="0.2">
      <c r="E416"/>
      <c r="F416"/>
      <c r="G416"/>
      <c r="H416"/>
      <c r="I416"/>
      <c r="J416"/>
      <c r="M416"/>
    </row>
    <row r="417" spans="5:13" x14ac:dyDescent="0.2">
      <c r="E417"/>
      <c r="F417"/>
      <c r="G417"/>
      <c r="H417"/>
      <c r="I417"/>
      <c r="J417"/>
      <c r="M417"/>
    </row>
    <row r="418" spans="5:13" x14ac:dyDescent="0.2">
      <c r="E418"/>
      <c r="F418"/>
      <c r="G418"/>
      <c r="H418"/>
      <c r="I418"/>
      <c r="J418"/>
      <c r="M418"/>
    </row>
    <row r="419" spans="5:13" x14ac:dyDescent="0.2">
      <c r="E419"/>
      <c r="F419"/>
      <c r="G419"/>
      <c r="H419"/>
      <c r="I419"/>
      <c r="J419"/>
      <c r="M419"/>
    </row>
    <row r="420" spans="5:13" x14ac:dyDescent="0.2">
      <c r="E420"/>
      <c r="F420"/>
      <c r="G420"/>
      <c r="H420"/>
      <c r="I420"/>
      <c r="J420"/>
      <c r="M420"/>
    </row>
    <row r="421" spans="5:13" x14ac:dyDescent="0.2">
      <c r="E421"/>
      <c r="F421"/>
      <c r="G421"/>
      <c r="H421"/>
      <c r="I421"/>
      <c r="J421"/>
      <c r="M421"/>
    </row>
    <row r="422" spans="5:13" x14ac:dyDescent="0.2">
      <c r="E422"/>
      <c r="F422"/>
      <c r="G422"/>
      <c r="H422"/>
      <c r="I422"/>
      <c r="J422"/>
      <c r="M422"/>
    </row>
    <row r="423" spans="5:13" x14ac:dyDescent="0.2">
      <c r="E423"/>
      <c r="F423"/>
      <c r="G423"/>
      <c r="H423"/>
      <c r="I423"/>
      <c r="J423"/>
      <c r="M423"/>
    </row>
    <row r="424" spans="5:13" x14ac:dyDescent="0.2">
      <c r="E424"/>
      <c r="F424"/>
      <c r="G424"/>
      <c r="H424"/>
      <c r="I424"/>
      <c r="J424"/>
      <c r="M424"/>
    </row>
    <row r="425" spans="5:13" x14ac:dyDescent="0.2">
      <c r="E425"/>
      <c r="F425"/>
      <c r="G425"/>
      <c r="H425"/>
      <c r="I425"/>
      <c r="J425"/>
      <c r="M425"/>
    </row>
    <row r="426" spans="5:13" x14ac:dyDescent="0.2">
      <c r="E426"/>
      <c r="F426"/>
      <c r="G426"/>
      <c r="H426"/>
      <c r="I426"/>
      <c r="J426"/>
      <c r="M426"/>
    </row>
    <row r="427" spans="5:13" x14ac:dyDescent="0.2">
      <c r="E427"/>
      <c r="F427"/>
      <c r="G427"/>
      <c r="H427"/>
      <c r="I427"/>
      <c r="J427"/>
      <c r="M427"/>
    </row>
    <row r="428" spans="5:13" x14ac:dyDescent="0.2">
      <c r="E428"/>
      <c r="F428"/>
      <c r="G428"/>
      <c r="H428"/>
      <c r="I428"/>
      <c r="J428"/>
      <c r="M428"/>
    </row>
    <row r="429" spans="5:13" x14ac:dyDescent="0.2">
      <c r="E429"/>
      <c r="F429"/>
      <c r="G429"/>
      <c r="H429"/>
      <c r="I429"/>
      <c r="J429"/>
      <c r="M429"/>
    </row>
    <row r="430" spans="5:13" x14ac:dyDescent="0.2">
      <c r="E430"/>
      <c r="F430"/>
      <c r="G430"/>
      <c r="H430"/>
      <c r="I430"/>
      <c r="J430"/>
      <c r="M430"/>
    </row>
    <row r="431" spans="5:13" x14ac:dyDescent="0.2">
      <c r="E431"/>
      <c r="F431"/>
      <c r="G431"/>
      <c r="H431"/>
      <c r="I431"/>
      <c r="J431"/>
      <c r="M431"/>
    </row>
    <row r="432" spans="5:13" x14ac:dyDescent="0.2">
      <c r="E432"/>
      <c r="F432"/>
      <c r="G432"/>
      <c r="H432"/>
      <c r="I432"/>
      <c r="J432"/>
      <c r="M432"/>
    </row>
    <row r="433" spans="5:13" x14ac:dyDescent="0.2">
      <c r="E433"/>
      <c r="F433"/>
      <c r="G433"/>
      <c r="H433"/>
      <c r="I433"/>
      <c r="J433"/>
      <c r="M433"/>
    </row>
    <row r="434" spans="5:13" x14ac:dyDescent="0.2">
      <c r="E434"/>
      <c r="F434"/>
      <c r="G434"/>
      <c r="H434"/>
      <c r="I434"/>
      <c r="J434"/>
      <c r="M434"/>
    </row>
    <row r="435" spans="5:13" x14ac:dyDescent="0.2">
      <c r="E435"/>
      <c r="F435"/>
      <c r="G435"/>
      <c r="H435"/>
      <c r="I435"/>
      <c r="J435"/>
      <c r="M435"/>
    </row>
    <row r="436" spans="5:13" x14ac:dyDescent="0.2">
      <c r="E436"/>
      <c r="F436"/>
      <c r="G436"/>
      <c r="H436"/>
      <c r="I436"/>
      <c r="J436"/>
      <c r="M436"/>
    </row>
    <row r="437" spans="5:13" x14ac:dyDescent="0.2">
      <c r="E437"/>
      <c r="F437"/>
      <c r="G437"/>
      <c r="H437"/>
      <c r="I437"/>
      <c r="J437"/>
      <c r="M437"/>
    </row>
    <row r="438" spans="5:13" x14ac:dyDescent="0.2">
      <c r="E438"/>
      <c r="F438"/>
      <c r="G438"/>
      <c r="H438"/>
      <c r="I438"/>
      <c r="J438"/>
      <c r="M438"/>
    </row>
    <row r="439" spans="5:13" x14ac:dyDescent="0.2">
      <c r="E439"/>
      <c r="F439"/>
      <c r="G439"/>
      <c r="H439"/>
      <c r="I439"/>
      <c r="J439"/>
      <c r="M439"/>
    </row>
    <row r="440" spans="5:13" x14ac:dyDescent="0.2">
      <c r="E440"/>
      <c r="F440"/>
      <c r="G440"/>
      <c r="H440"/>
      <c r="I440"/>
      <c r="J440"/>
      <c r="M440"/>
    </row>
    <row r="441" spans="5:13" x14ac:dyDescent="0.2">
      <c r="E441"/>
      <c r="F441"/>
      <c r="G441"/>
      <c r="H441"/>
      <c r="I441"/>
      <c r="J441"/>
      <c r="M441"/>
    </row>
    <row r="442" spans="5:13" x14ac:dyDescent="0.2">
      <c r="E442"/>
      <c r="F442"/>
      <c r="G442"/>
      <c r="H442"/>
      <c r="I442"/>
      <c r="J442"/>
      <c r="M442"/>
    </row>
    <row r="443" spans="5:13" x14ac:dyDescent="0.2">
      <c r="E443"/>
      <c r="F443"/>
      <c r="G443"/>
      <c r="H443"/>
      <c r="I443"/>
      <c r="J443"/>
      <c r="M443"/>
    </row>
    <row r="444" spans="5:13" x14ac:dyDescent="0.2">
      <c r="E444"/>
      <c r="F444"/>
      <c r="G444"/>
      <c r="H444"/>
      <c r="I444"/>
      <c r="J444"/>
      <c r="M444"/>
    </row>
    <row r="445" spans="5:13" x14ac:dyDescent="0.2">
      <c r="E445"/>
      <c r="F445"/>
      <c r="G445"/>
      <c r="H445"/>
      <c r="I445"/>
      <c r="J445"/>
      <c r="M445"/>
    </row>
    <row r="446" spans="5:13" x14ac:dyDescent="0.2">
      <c r="E446"/>
      <c r="F446"/>
      <c r="G446"/>
      <c r="H446"/>
      <c r="I446"/>
      <c r="J446"/>
      <c r="M446"/>
    </row>
    <row r="447" spans="5:13" x14ac:dyDescent="0.2">
      <c r="E447"/>
      <c r="F447"/>
      <c r="G447"/>
      <c r="H447"/>
      <c r="I447"/>
      <c r="J447"/>
      <c r="M447"/>
    </row>
    <row r="448" spans="5:13" x14ac:dyDescent="0.2">
      <c r="E448"/>
      <c r="F448"/>
      <c r="G448"/>
      <c r="H448"/>
      <c r="I448"/>
      <c r="J448"/>
      <c r="M448"/>
    </row>
    <row r="449" spans="5:13" x14ac:dyDescent="0.2">
      <c r="E449"/>
      <c r="F449"/>
      <c r="G449"/>
      <c r="H449"/>
      <c r="I449"/>
      <c r="J449"/>
      <c r="M449"/>
    </row>
    <row r="450" spans="5:13" x14ac:dyDescent="0.2">
      <c r="E450"/>
      <c r="F450"/>
      <c r="G450"/>
      <c r="H450"/>
      <c r="I450"/>
      <c r="J450"/>
      <c r="M450"/>
    </row>
    <row r="451" spans="5:13" x14ac:dyDescent="0.2">
      <c r="E451"/>
      <c r="F451"/>
      <c r="G451"/>
      <c r="H451"/>
      <c r="I451"/>
      <c r="J451"/>
      <c r="M451"/>
    </row>
    <row r="452" spans="5:13" x14ac:dyDescent="0.2">
      <c r="E452"/>
      <c r="F452"/>
      <c r="G452"/>
      <c r="H452"/>
      <c r="I452"/>
      <c r="J452"/>
      <c r="M452"/>
    </row>
    <row r="453" spans="5:13" x14ac:dyDescent="0.2">
      <c r="E453"/>
      <c r="F453"/>
      <c r="G453"/>
      <c r="H453"/>
      <c r="I453"/>
      <c r="J453"/>
      <c r="M453"/>
    </row>
    <row r="454" spans="5:13" x14ac:dyDescent="0.2">
      <c r="E454"/>
      <c r="F454"/>
      <c r="G454"/>
      <c r="H454"/>
      <c r="I454"/>
      <c r="J454"/>
      <c r="M454"/>
    </row>
    <row r="455" spans="5:13" x14ac:dyDescent="0.2">
      <c r="E455"/>
      <c r="F455"/>
      <c r="G455"/>
      <c r="H455"/>
      <c r="I455"/>
      <c r="J455"/>
      <c r="M455"/>
    </row>
    <row r="456" spans="5:13" x14ac:dyDescent="0.2">
      <c r="E456"/>
      <c r="F456"/>
      <c r="G456"/>
      <c r="H456"/>
      <c r="I456"/>
      <c r="J456"/>
      <c r="M456"/>
    </row>
    <row r="457" spans="5:13" x14ac:dyDescent="0.2">
      <c r="E457"/>
      <c r="F457"/>
      <c r="G457"/>
      <c r="H457"/>
      <c r="I457"/>
      <c r="J457"/>
      <c r="M457"/>
    </row>
    <row r="458" spans="5:13" x14ac:dyDescent="0.2">
      <c r="E458"/>
      <c r="F458"/>
      <c r="G458"/>
      <c r="H458"/>
      <c r="I458"/>
      <c r="J458"/>
      <c r="M458"/>
    </row>
    <row r="459" spans="5:13" x14ac:dyDescent="0.2">
      <c r="E459"/>
      <c r="F459"/>
      <c r="G459"/>
      <c r="H459"/>
      <c r="I459"/>
      <c r="J459"/>
      <c r="M459"/>
    </row>
    <row r="460" spans="5:13" x14ac:dyDescent="0.2">
      <c r="E460"/>
      <c r="F460"/>
      <c r="G460"/>
      <c r="H460"/>
      <c r="I460"/>
      <c r="J460"/>
      <c r="M460"/>
    </row>
    <row r="461" spans="5:13" x14ac:dyDescent="0.2">
      <c r="E461"/>
      <c r="F461"/>
      <c r="G461"/>
      <c r="H461"/>
      <c r="I461"/>
      <c r="J461"/>
      <c r="M461"/>
    </row>
    <row r="462" spans="5:13" x14ac:dyDescent="0.2">
      <c r="E462"/>
      <c r="F462"/>
      <c r="G462"/>
      <c r="H462"/>
      <c r="I462"/>
      <c r="J462"/>
      <c r="M462"/>
    </row>
    <row r="463" spans="5:13" x14ac:dyDescent="0.2">
      <c r="E463"/>
      <c r="F463"/>
      <c r="G463"/>
      <c r="H463"/>
      <c r="I463"/>
      <c r="J463"/>
      <c r="M463"/>
    </row>
    <row r="464" spans="5:13" x14ac:dyDescent="0.2">
      <c r="E464"/>
      <c r="F464"/>
      <c r="G464"/>
      <c r="H464"/>
      <c r="I464"/>
      <c r="J464"/>
      <c r="M464"/>
    </row>
    <row r="465" spans="5:13" x14ac:dyDescent="0.2">
      <c r="E465"/>
      <c r="F465"/>
      <c r="G465"/>
      <c r="H465"/>
      <c r="I465"/>
      <c r="J465"/>
      <c r="M465"/>
    </row>
    <row r="466" spans="5:13" x14ac:dyDescent="0.2">
      <c r="E466"/>
      <c r="F466"/>
      <c r="G466"/>
      <c r="H466"/>
      <c r="I466"/>
      <c r="J466"/>
      <c r="M466"/>
    </row>
    <row r="467" spans="5:13" x14ac:dyDescent="0.2">
      <c r="E467"/>
      <c r="F467"/>
      <c r="G467"/>
      <c r="H467"/>
      <c r="I467"/>
      <c r="J467"/>
      <c r="M467"/>
    </row>
    <row r="468" spans="5:13" x14ac:dyDescent="0.2">
      <c r="E468"/>
      <c r="F468"/>
      <c r="G468"/>
      <c r="H468"/>
      <c r="I468"/>
      <c r="J468"/>
      <c r="M468"/>
    </row>
    <row r="469" spans="5:13" x14ac:dyDescent="0.2">
      <c r="E469"/>
      <c r="F469"/>
      <c r="G469"/>
      <c r="H469"/>
      <c r="I469"/>
      <c r="J469"/>
      <c r="M469"/>
    </row>
    <row r="470" spans="5:13" x14ac:dyDescent="0.2">
      <c r="E470"/>
      <c r="F470"/>
      <c r="G470"/>
      <c r="H470"/>
      <c r="I470"/>
      <c r="J470"/>
      <c r="M470"/>
    </row>
    <row r="471" spans="5:13" x14ac:dyDescent="0.2">
      <c r="E471"/>
      <c r="F471"/>
      <c r="G471"/>
      <c r="H471"/>
      <c r="I471"/>
      <c r="J471"/>
      <c r="M471"/>
    </row>
    <row r="472" spans="5:13" x14ac:dyDescent="0.2">
      <c r="E472"/>
      <c r="F472"/>
      <c r="G472"/>
      <c r="H472"/>
      <c r="I472"/>
      <c r="J472"/>
      <c r="M472"/>
    </row>
    <row r="473" spans="5:13" x14ac:dyDescent="0.2">
      <c r="E473"/>
      <c r="F473"/>
      <c r="G473"/>
      <c r="H473"/>
      <c r="I473"/>
      <c r="J473"/>
      <c r="M473"/>
    </row>
    <row r="474" spans="5:13" x14ac:dyDescent="0.2">
      <c r="E474"/>
      <c r="F474"/>
      <c r="G474"/>
      <c r="H474"/>
      <c r="I474"/>
      <c r="J474"/>
      <c r="M474"/>
    </row>
    <row r="475" spans="5:13" x14ac:dyDescent="0.2">
      <c r="E475"/>
      <c r="F475"/>
      <c r="G475"/>
      <c r="H475"/>
      <c r="I475"/>
      <c r="J475"/>
      <c r="M475"/>
    </row>
    <row r="476" spans="5:13" x14ac:dyDescent="0.2">
      <c r="E476"/>
      <c r="F476"/>
      <c r="G476"/>
      <c r="H476"/>
      <c r="I476"/>
      <c r="J476"/>
      <c r="M476"/>
    </row>
    <row r="477" spans="5:13" x14ac:dyDescent="0.2">
      <c r="E477"/>
      <c r="F477"/>
      <c r="G477"/>
      <c r="H477"/>
      <c r="I477"/>
      <c r="J477"/>
      <c r="M477"/>
    </row>
    <row r="478" spans="5:13" x14ac:dyDescent="0.2">
      <c r="E478"/>
      <c r="F478"/>
      <c r="G478"/>
      <c r="H478"/>
      <c r="I478"/>
      <c r="J478"/>
      <c r="M478"/>
    </row>
    <row r="479" spans="5:13" x14ac:dyDescent="0.2">
      <c r="E479"/>
      <c r="F479"/>
      <c r="G479"/>
      <c r="H479"/>
      <c r="I479"/>
      <c r="J479"/>
      <c r="M479"/>
    </row>
    <row r="480" spans="5:13" x14ac:dyDescent="0.2">
      <c r="E480"/>
      <c r="F480"/>
      <c r="G480"/>
      <c r="H480"/>
      <c r="I480"/>
      <c r="J480"/>
      <c r="M480"/>
    </row>
    <row r="481" spans="5:13" x14ac:dyDescent="0.2">
      <c r="E481"/>
      <c r="F481"/>
      <c r="G481"/>
      <c r="H481"/>
      <c r="I481"/>
      <c r="J481"/>
      <c r="M481"/>
    </row>
    <row r="482" spans="5:13" x14ac:dyDescent="0.2">
      <c r="E482"/>
      <c r="F482"/>
      <c r="G482"/>
      <c r="H482"/>
      <c r="I482"/>
      <c r="J482"/>
      <c r="M482"/>
    </row>
    <row r="483" spans="5:13" x14ac:dyDescent="0.2">
      <c r="E483"/>
      <c r="F483"/>
      <c r="G483"/>
      <c r="H483"/>
      <c r="I483"/>
      <c r="J483"/>
      <c r="M483"/>
    </row>
    <row r="484" spans="5:13" x14ac:dyDescent="0.2">
      <c r="E484"/>
      <c r="F484"/>
      <c r="G484"/>
      <c r="H484"/>
      <c r="I484"/>
      <c r="J484"/>
      <c r="M484"/>
    </row>
    <row r="485" spans="5:13" x14ac:dyDescent="0.2">
      <c r="E485"/>
      <c r="F485"/>
      <c r="G485"/>
      <c r="H485"/>
      <c r="I485"/>
      <c r="J485"/>
      <c r="M485"/>
    </row>
    <row r="486" spans="5:13" x14ac:dyDescent="0.2">
      <c r="E486"/>
      <c r="F486"/>
      <c r="G486"/>
      <c r="H486"/>
      <c r="I486"/>
      <c r="J486"/>
      <c r="M486"/>
    </row>
    <row r="487" spans="5:13" x14ac:dyDescent="0.2">
      <c r="E487"/>
      <c r="F487"/>
      <c r="G487"/>
      <c r="H487"/>
      <c r="I487"/>
      <c r="J487"/>
      <c r="M487"/>
    </row>
    <row r="488" spans="5:13" x14ac:dyDescent="0.2">
      <c r="E488"/>
      <c r="F488"/>
      <c r="G488"/>
      <c r="H488"/>
      <c r="I488"/>
      <c r="J488"/>
      <c r="M488"/>
    </row>
    <row r="489" spans="5:13" x14ac:dyDescent="0.2">
      <c r="E489"/>
      <c r="F489"/>
      <c r="G489"/>
      <c r="H489"/>
      <c r="I489"/>
      <c r="J489"/>
      <c r="M489"/>
    </row>
    <row r="490" spans="5:13" x14ac:dyDescent="0.2">
      <c r="E490"/>
      <c r="F490"/>
      <c r="G490"/>
      <c r="H490"/>
      <c r="I490"/>
      <c r="J490"/>
      <c r="M490"/>
    </row>
    <row r="491" spans="5:13" x14ac:dyDescent="0.2">
      <c r="E491"/>
      <c r="F491"/>
      <c r="G491"/>
      <c r="H491"/>
      <c r="I491"/>
      <c r="J491"/>
      <c r="M491"/>
    </row>
    <row r="492" spans="5:13" x14ac:dyDescent="0.2">
      <c r="E492"/>
      <c r="F492"/>
      <c r="G492"/>
      <c r="H492"/>
      <c r="I492"/>
      <c r="J492"/>
      <c r="M492"/>
    </row>
    <row r="493" spans="5:13" x14ac:dyDescent="0.2">
      <c r="E493"/>
      <c r="F493"/>
      <c r="G493"/>
      <c r="H493"/>
      <c r="I493"/>
      <c r="J493"/>
      <c r="M493"/>
    </row>
    <row r="494" spans="5:13" x14ac:dyDescent="0.2">
      <c r="E494"/>
      <c r="F494"/>
      <c r="G494"/>
      <c r="H494"/>
      <c r="I494"/>
      <c r="J494"/>
      <c r="M494"/>
    </row>
    <row r="495" spans="5:13" x14ac:dyDescent="0.2">
      <c r="E495"/>
      <c r="F495"/>
      <c r="G495"/>
      <c r="H495"/>
      <c r="I495"/>
      <c r="J495"/>
      <c r="M495"/>
    </row>
    <row r="496" spans="5:13" x14ac:dyDescent="0.2">
      <c r="E496"/>
      <c r="F496"/>
      <c r="G496"/>
      <c r="H496"/>
      <c r="I496"/>
      <c r="J496"/>
      <c r="M496"/>
    </row>
    <row r="497" spans="5:13" x14ac:dyDescent="0.2">
      <c r="E497"/>
      <c r="F497"/>
      <c r="G497"/>
      <c r="H497"/>
      <c r="I497"/>
      <c r="J497"/>
      <c r="M497"/>
    </row>
    <row r="498" spans="5:13" x14ac:dyDescent="0.2">
      <c r="E498"/>
      <c r="F498"/>
      <c r="G498"/>
      <c r="H498"/>
      <c r="I498"/>
      <c r="J498"/>
      <c r="M498"/>
    </row>
    <row r="499" spans="5:13" x14ac:dyDescent="0.2">
      <c r="E499"/>
      <c r="F499"/>
      <c r="G499"/>
      <c r="H499"/>
      <c r="I499"/>
      <c r="J499"/>
      <c r="M499"/>
    </row>
    <row r="500" spans="5:13" x14ac:dyDescent="0.2">
      <c r="E500"/>
      <c r="F500"/>
      <c r="G500"/>
      <c r="H500"/>
      <c r="I500"/>
      <c r="J500"/>
      <c r="M500"/>
    </row>
    <row r="501" spans="5:13" x14ac:dyDescent="0.2">
      <c r="E501"/>
      <c r="F501"/>
      <c r="G501"/>
      <c r="H501"/>
      <c r="I501"/>
      <c r="J501"/>
      <c r="M501"/>
    </row>
    <row r="502" spans="5:13" x14ac:dyDescent="0.2">
      <c r="E502"/>
      <c r="F502"/>
      <c r="G502"/>
      <c r="H502"/>
      <c r="I502"/>
      <c r="J502"/>
      <c r="M502"/>
    </row>
    <row r="503" spans="5:13" x14ac:dyDescent="0.2">
      <c r="E503"/>
      <c r="F503"/>
      <c r="G503"/>
      <c r="H503"/>
      <c r="I503"/>
      <c r="J503"/>
      <c r="M503"/>
    </row>
    <row r="504" spans="5:13" x14ac:dyDescent="0.2">
      <c r="E504"/>
      <c r="F504"/>
      <c r="G504"/>
      <c r="H504"/>
      <c r="I504"/>
      <c r="J504"/>
      <c r="M504"/>
    </row>
    <row r="505" spans="5:13" x14ac:dyDescent="0.2">
      <c r="E505"/>
      <c r="F505"/>
      <c r="G505"/>
      <c r="H505"/>
      <c r="I505"/>
      <c r="J505"/>
      <c r="M505"/>
    </row>
    <row r="506" spans="5:13" x14ac:dyDescent="0.2">
      <c r="E506"/>
      <c r="F506"/>
      <c r="G506"/>
      <c r="H506"/>
      <c r="I506"/>
      <c r="J506"/>
      <c r="M506"/>
    </row>
    <row r="507" spans="5:13" x14ac:dyDescent="0.2">
      <c r="E507"/>
      <c r="F507"/>
      <c r="G507"/>
      <c r="H507"/>
      <c r="I507"/>
      <c r="J507"/>
      <c r="M507"/>
    </row>
    <row r="508" spans="5:13" x14ac:dyDescent="0.2">
      <c r="E508"/>
      <c r="F508"/>
      <c r="G508"/>
      <c r="H508"/>
      <c r="I508"/>
      <c r="J508"/>
      <c r="M508"/>
    </row>
    <row r="509" spans="5:13" x14ac:dyDescent="0.2">
      <c r="E509"/>
      <c r="F509"/>
      <c r="G509"/>
      <c r="H509"/>
      <c r="I509"/>
      <c r="J509"/>
      <c r="M509"/>
    </row>
    <row r="510" spans="5:13" x14ac:dyDescent="0.2">
      <c r="E510"/>
      <c r="F510"/>
      <c r="G510"/>
      <c r="H510"/>
      <c r="I510"/>
      <c r="J510"/>
      <c r="M510"/>
    </row>
    <row r="511" spans="5:13" x14ac:dyDescent="0.2">
      <c r="E511"/>
      <c r="F511"/>
      <c r="G511"/>
      <c r="H511"/>
      <c r="I511"/>
      <c r="J511"/>
      <c r="M511"/>
    </row>
    <row r="512" spans="5:13" x14ac:dyDescent="0.2">
      <c r="E512"/>
      <c r="F512"/>
      <c r="G512"/>
      <c r="H512"/>
      <c r="I512"/>
      <c r="J512"/>
      <c r="M512"/>
    </row>
    <row r="513" spans="5:13" x14ac:dyDescent="0.2">
      <c r="E513"/>
      <c r="F513"/>
      <c r="G513"/>
      <c r="H513"/>
      <c r="I513"/>
      <c r="J513"/>
      <c r="M513"/>
    </row>
    <row r="514" spans="5:13" x14ac:dyDescent="0.2">
      <c r="E514"/>
      <c r="F514"/>
      <c r="G514"/>
      <c r="H514"/>
      <c r="I514"/>
      <c r="J514"/>
      <c r="M514"/>
    </row>
    <row r="515" spans="5:13" x14ac:dyDescent="0.2">
      <c r="E515"/>
      <c r="F515"/>
      <c r="G515"/>
      <c r="H515"/>
      <c r="I515"/>
      <c r="J515"/>
      <c r="M515"/>
    </row>
    <row r="516" spans="5:13" x14ac:dyDescent="0.2">
      <c r="E516"/>
      <c r="F516"/>
      <c r="G516"/>
      <c r="H516"/>
      <c r="I516"/>
      <c r="J516"/>
      <c r="M516"/>
    </row>
    <row r="517" spans="5:13" x14ac:dyDescent="0.2">
      <c r="E517"/>
      <c r="F517"/>
      <c r="G517"/>
      <c r="H517"/>
      <c r="I517"/>
      <c r="J517"/>
      <c r="M517"/>
    </row>
    <row r="518" spans="5:13" x14ac:dyDescent="0.2">
      <c r="E518"/>
      <c r="F518"/>
      <c r="G518"/>
      <c r="H518"/>
      <c r="I518"/>
      <c r="J518"/>
      <c r="M518"/>
    </row>
    <row r="519" spans="5:13" x14ac:dyDescent="0.2">
      <c r="E519"/>
      <c r="F519"/>
      <c r="G519"/>
      <c r="H519"/>
      <c r="I519"/>
      <c r="J519"/>
      <c r="M519"/>
    </row>
    <row r="520" spans="5:13" x14ac:dyDescent="0.2">
      <c r="E520"/>
      <c r="F520"/>
      <c r="G520"/>
      <c r="H520"/>
      <c r="I520"/>
      <c r="J520"/>
      <c r="M520"/>
    </row>
    <row r="521" spans="5:13" x14ac:dyDescent="0.2">
      <c r="E521"/>
      <c r="F521"/>
      <c r="G521"/>
      <c r="H521"/>
      <c r="I521"/>
      <c r="J521"/>
      <c r="M521"/>
    </row>
    <row r="522" spans="5:13" x14ac:dyDescent="0.2">
      <c r="E522"/>
      <c r="F522"/>
      <c r="G522"/>
      <c r="H522"/>
      <c r="I522"/>
      <c r="J522"/>
      <c r="M522"/>
    </row>
    <row r="523" spans="5:13" x14ac:dyDescent="0.2">
      <c r="E523"/>
      <c r="F523"/>
      <c r="G523"/>
      <c r="H523"/>
      <c r="I523"/>
      <c r="J523"/>
      <c r="M523"/>
    </row>
    <row r="524" spans="5:13" x14ac:dyDescent="0.2">
      <c r="E524"/>
      <c r="F524"/>
      <c r="G524"/>
      <c r="H524"/>
      <c r="I524"/>
      <c r="J524"/>
      <c r="M524"/>
    </row>
    <row r="525" spans="5:13" x14ac:dyDescent="0.2">
      <c r="E525"/>
      <c r="F525"/>
      <c r="G525"/>
      <c r="H525"/>
      <c r="I525"/>
      <c r="J525"/>
      <c r="M525"/>
    </row>
    <row r="526" spans="5:13" x14ac:dyDescent="0.2">
      <c r="E526"/>
      <c r="F526"/>
      <c r="G526"/>
      <c r="H526"/>
      <c r="I526"/>
      <c r="J526"/>
      <c r="M526"/>
    </row>
    <row r="527" spans="5:13" x14ac:dyDescent="0.2">
      <c r="E527"/>
      <c r="F527"/>
      <c r="G527"/>
      <c r="H527"/>
      <c r="I527"/>
      <c r="J527"/>
      <c r="M527"/>
    </row>
    <row r="528" spans="5:13" x14ac:dyDescent="0.2">
      <c r="E528"/>
      <c r="F528"/>
      <c r="G528"/>
      <c r="H528"/>
      <c r="I528"/>
      <c r="J528"/>
      <c r="M528"/>
    </row>
    <row r="529" spans="5:13" x14ac:dyDescent="0.2">
      <c r="E529"/>
      <c r="F529"/>
      <c r="G529"/>
      <c r="H529"/>
      <c r="I529"/>
      <c r="J529"/>
      <c r="M529"/>
    </row>
    <row r="530" spans="5:13" x14ac:dyDescent="0.2">
      <c r="E530"/>
      <c r="F530"/>
      <c r="G530"/>
      <c r="H530"/>
      <c r="I530"/>
      <c r="J530"/>
      <c r="M530"/>
    </row>
    <row r="531" spans="5:13" x14ac:dyDescent="0.2">
      <c r="E531"/>
      <c r="F531"/>
      <c r="G531"/>
      <c r="H531"/>
      <c r="I531"/>
      <c r="J531"/>
      <c r="M531"/>
    </row>
    <row r="532" spans="5:13" x14ac:dyDescent="0.2">
      <c r="E532"/>
      <c r="F532"/>
      <c r="G532"/>
      <c r="H532"/>
      <c r="I532"/>
      <c r="J532"/>
      <c r="M532"/>
    </row>
    <row r="533" spans="5:13" x14ac:dyDescent="0.2">
      <c r="E533"/>
      <c r="F533"/>
      <c r="G533"/>
      <c r="H533"/>
      <c r="I533"/>
      <c r="J533"/>
      <c r="M533"/>
    </row>
    <row r="534" spans="5:13" x14ac:dyDescent="0.2">
      <c r="E534"/>
      <c r="F534"/>
      <c r="G534"/>
      <c r="H534"/>
      <c r="I534"/>
      <c r="J534"/>
      <c r="M534"/>
    </row>
    <row r="535" spans="5:13" x14ac:dyDescent="0.2">
      <c r="E535"/>
      <c r="F535"/>
      <c r="G535"/>
      <c r="H535"/>
      <c r="I535"/>
      <c r="J535"/>
      <c r="M535"/>
    </row>
    <row r="536" spans="5:13" x14ac:dyDescent="0.2">
      <c r="E536"/>
      <c r="F536"/>
      <c r="G536"/>
      <c r="H536"/>
      <c r="I536"/>
      <c r="J536"/>
      <c r="M536"/>
    </row>
    <row r="537" spans="5:13" x14ac:dyDescent="0.2">
      <c r="E537"/>
      <c r="F537"/>
      <c r="G537"/>
      <c r="H537"/>
      <c r="I537"/>
      <c r="J537"/>
      <c r="M537"/>
    </row>
    <row r="538" spans="5:13" x14ac:dyDescent="0.2">
      <c r="E538"/>
      <c r="F538"/>
      <c r="G538"/>
      <c r="H538"/>
      <c r="I538"/>
      <c r="J538"/>
      <c r="M538"/>
    </row>
    <row r="539" spans="5:13" x14ac:dyDescent="0.2">
      <c r="E539"/>
      <c r="F539"/>
      <c r="G539"/>
      <c r="H539"/>
      <c r="I539"/>
      <c r="J539"/>
      <c r="M539"/>
    </row>
    <row r="540" spans="5:13" x14ac:dyDescent="0.2">
      <c r="E540"/>
      <c r="F540"/>
      <c r="G540"/>
      <c r="H540"/>
      <c r="I540"/>
      <c r="J540"/>
      <c r="M540"/>
    </row>
    <row r="541" spans="5:13" x14ac:dyDescent="0.2">
      <c r="E541"/>
      <c r="F541"/>
      <c r="G541"/>
      <c r="H541"/>
      <c r="I541"/>
      <c r="J541"/>
      <c r="M541"/>
    </row>
    <row r="542" spans="5:13" x14ac:dyDescent="0.2">
      <c r="E542"/>
      <c r="F542"/>
      <c r="G542"/>
      <c r="H542"/>
      <c r="I542"/>
      <c r="J542"/>
      <c r="M542"/>
    </row>
    <row r="543" spans="5:13" x14ac:dyDescent="0.2">
      <c r="E543"/>
      <c r="F543"/>
      <c r="G543"/>
      <c r="H543"/>
      <c r="I543"/>
      <c r="J543"/>
      <c r="M543"/>
    </row>
    <row r="544" spans="5:13" x14ac:dyDescent="0.2">
      <c r="E544"/>
      <c r="F544"/>
      <c r="G544"/>
      <c r="H544"/>
      <c r="I544"/>
      <c r="J544"/>
      <c r="M544"/>
    </row>
    <row r="545" spans="5:13" x14ac:dyDescent="0.2">
      <c r="E545"/>
      <c r="F545"/>
      <c r="G545"/>
      <c r="H545"/>
      <c r="I545"/>
      <c r="J545"/>
      <c r="M545"/>
    </row>
    <row r="546" spans="5:13" x14ac:dyDescent="0.2">
      <c r="E546"/>
      <c r="F546"/>
      <c r="G546"/>
      <c r="H546"/>
      <c r="I546"/>
      <c r="J546"/>
      <c r="M546"/>
    </row>
    <row r="547" spans="5:13" x14ac:dyDescent="0.2">
      <c r="E547"/>
      <c r="F547"/>
      <c r="G547"/>
      <c r="H547"/>
      <c r="I547"/>
      <c r="J547"/>
      <c r="M547"/>
    </row>
    <row r="548" spans="5:13" x14ac:dyDescent="0.2">
      <c r="E548"/>
      <c r="F548"/>
      <c r="G548"/>
      <c r="H548"/>
      <c r="I548"/>
      <c r="J548"/>
      <c r="M548"/>
    </row>
    <row r="549" spans="5:13" x14ac:dyDescent="0.2">
      <c r="E549"/>
      <c r="F549"/>
      <c r="G549"/>
      <c r="H549"/>
      <c r="I549"/>
      <c r="J549"/>
      <c r="M549"/>
    </row>
    <row r="550" spans="5:13" x14ac:dyDescent="0.2">
      <c r="E550"/>
      <c r="F550"/>
      <c r="G550"/>
      <c r="H550"/>
      <c r="I550"/>
      <c r="J550"/>
      <c r="M550"/>
    </row>
    <row r="551" spans="5:13" x14ac:dyDescent="0.2">
      <c r="E551"/>
      <c r="F551"/>
      <c r="G551"/>
      <c r="H551"/>
      <c r="I551"/>
      <c r="J551"/>
      <c r="M551"/>
    </row>
    <row r="552" spans="5:13" x14ac:dyDescent="0.2">
      <c r="E552"/>
      <c r="F552"/>
      <c r="G552"/>
      <c r="H552"/>
      <c r="I552"/>
      <c r="J552"/>
      <c r="M552"/>
    </row>
    <row r="553" spans="5:13" x14ac:dyDescent="0.2">
      <c r="E553"/>
      <c r="F553"/>
      <c r="G553"/>
      <c r="H553"/>
      <c r="I553"/>
      <c r="J553"/>
      <c r="M553"/>
    </row>
    <row r="554" spans="5:13" x14ac:dyDescent="0.2">
      <c r="E554"/>
      <c r="F554"/>
      <c r="G554"/>
      <c r="H554"/>
      <c r="I554"/>
      <c r="J554"/>
      <c r="M554"/>
    </row>
    <row r="555" spans="5:13" x14ac:dyDescent="0.2">
      <c r="E555"/>
      <c r="F555"/>
      <c r="G555"/>
      <c r="H555"/>
      <c r="I555"/>
      <c r="J555"/>
      <c r="M555"/>
    </row>
    <row r="556" spans="5:13" x14ac:dyDescent="0.2">
      <c r="E556"/>
      <c r="F556"/>
      <c r="G556"/>
      <c r="H556"/>
      <c r="I556"/>
      <c r="J556"/>
      <c r="M556"/>
    </row>
    <row r="557" spans="5:13" x14ac:dyDescent="0.2">
      <c r="E557"/>
      <c r="F557"/>
      <c r="G557"/>
      <c r="H557"/>
      <c r="I557"/>
      <c r="J557"/>
      <c r="M557"/>
    </row>
    <row r="558" spans="5:13" x14ac:dyDescent="0.2">
      <c r="E558"/>
      <c r="F558"/>
      <c r="G558"/>
      <c r="H558"/>
      <c r="I558"/>
      <c r="J558"/>
      <c r="M558"/>
    </row>
    <row r="559" spans="5:13" x14ac:dyDescent="0.2">
      <c r="E559"/>
      <c r="F559"/>
      <c r="G559"/>
      <c r="H559"/>
      <c r="I559"/>
      <c r="J559"/>
      <c r="M559"/>
    </row>
    <row r="560" spans="5:13" x14ac:dyDescent="0.2">
      <c r="E560"/>
      <c r="F560"/>
      <c r="G560"/>
      <c r="H560"/>
      <c r="I560"/>
      <c r="J560"/>
      <c r="M560"/>
    </row>
    <row r="561" spans="5:13" x14ac:dyDescent="0.2">
      <c r="E561"/>
      <c r="F561"/>
      <c r="G561"/>
      <c r="H561"/>
      <c r="I561"/>
      <c r="J561"/>
      <c r="M561"/>
    </row>
    <row r="562" spans="5:13" x14ac:dyDescent="0.2">
      <c r="E562"/>
      <c r="F562"/>
      <c r="G562"/>
      <c r="H562"/>
      <c r="I562"/>
      <c r="J562"/>
      <c r="M562"/>
    </row>
    <row r="563" spans="5:13" x14ac:dyDescent="0.2">
      <c r="E563"/>
      <c r="F563"/>
      <c r="G563"/>
      <c r="H563"/>
      <c r="I563"/>
      <c r="J563"/>
      <c r="M563"/>
    </row>
    <row r="564" spans="5:13" x14ac:dyDescent="0.2">
      <c r="E564"/>
      <c r="F564"/>
      <c r="G564"/>
      <c r="H564"/>
      <c r="I564"/>
      <c r="J564"/>
      <c r="M564"/>
    </row>
    <row r="565" spans="5:13" x14ac:dyDescent="0.2">
      <c r="E565"/>
      <c r="F565"/>
      <c r="G565"/>
      <c r="H565"/>
      <c r="I565"/>
      <c r="J565"/>
      <c r="M565"/>
    </row>
    <row r="566" spans="5:13" x14ac:dyDescent="0.2">
      <c r="E566"/>
      <c r="F566"/>
      <c r="G566"/>
      <c r="H566"/>
      <c r="I566"/>
      <c r="J566"/>
      <c r="M566"/>
    </row>
    <row r="567" spans="5:13" x14ac:dyDescent="0.2">
      <c r="E567"/>
      <c r="F567"/>
      <c r="G567"/>
      <c r="H567"/>
      <c r="I567"/>
      <c r="J567"/>
      <c r="M567"/>
    </row>
    <row r="568" spans="5:13" x14ac:dyDescent="0.2">
      <c r="E568"/>
      <c r="F568"/>
      <c r="G568"/>
      <c r="H568"/>
      <c r="I568"/>
      <c r="J568"/>
      <c r="M568"/>
    </row>
    <row r="569" spans="5:13" x14ac:dyDescent="0.2">
      <c r="E569"/>
      <c r="F569"/>
      <c r="G569"/>
      <c r="H569"/>
      <c r="I569"/>
      <c r="J569"/>
      <c r="M569"/>
    </row>
    <row r="570" spans="5:13" x14ac:dyDescent="0.2">
      <c r="E570"/>
      <c r="F570"/>
      <c r="G570"/>
      <c r="H570"/>
      <c r="I570"/>
      <c r="J570"/>
      <c r="M570"/>
    </row>
    <row r="571" spans="5:13" x14ac:dyDescent="0.2">
      <c r="E571"/>
      <c r="F571"/>
      <c r="G571"/>
      <c r="H571"/>
      <c r="I571"/>
      <c r="J571"/>
      <c r="M571"/>
    </row>
    <row r="572" spans="5:13" x14ac:dyDescent="0.2">
      <c r="E572"/>
      <c r="F572"/>
      <c r="G572"/>
      <c r="H572"/>
      <c r="I572"/>
      <c r="J572"/>
      <c r="M572"/>
    </row>
    <row r="573" spans="5:13" x14ac:dyDescent="0.2">
      <c r="E573"/>
      <c r="F573"/>
      <c r="G573"/>
      <c r="H573"/>
      <c r="I573"/>
      <c r="J573"/>
      <c r="M573"/>
    </row>
    <row r="574" spans="5:13" x14ac:dyDescent="0.2">
      <c r="E574"/>
      <c r="F574"/>
      <c r="G574"/>
      <c r="H574"/>
      <c r="I574"/>
      <c r="J574"/>
      <c r="M574"/>
    </row>
    <row r="575" spans="5:13" x14ac:dyDescent="0.2">
      <c r="E575"/>
      <c r="F575"/>
      <c r="G575"/>
      <c r="H575"/>
      <c r="I575"/>
      <c r="J575"/>
      <c r="M575"/>
    </row>
    <row r="576" spans="5:13" x14ac:dyDescent="0.2">
      <c r="E576"/>
      <c r="F576"/>
      <c r="G576"/>
      <c r="H576"/>
      <c r="I576"/>
      <c r="J576"/>
      <c r="M576"/>
    </row>
    <row r="577" spans="5:13" x14ac:dyDescent="0.2">
      <c r="E577"/>
      <c r="F577"/>
      <c r="G577"/>
      <c r="H577"/>
      <c r="I577"/>
      <c r="J577"/>
      <c r="M577"/>
    </row>
    <row r="578" spans="5:13" x14ac:dyDescent="0.2">
      <c r="E578"/>
      <c r="F578"/>
      <c r="G578"/>
      <c r="H578"/>
      <c r="I578"/>
      <c r="J578"/>
      <c r="M578"/>
    </row>
    <row r="579" spans="5:13" x14ac:dyDescent="0.2">
      <c r="E579"/>
      <c r="F579"/>
      <c r="G579"/>
      <c r="H579"/>
      <c r="I579"/>
      <c r="J579"/>
      <c r="M579"/>
    </row>
    <row r="580" spans="5:13" x14ac:dyDescent="0.2">
      <c r="E580"/>
      <c r="F580"/>
      <c r="G580"/>
      <c r="H580"/>
      <c r="I580"/>
      <c r="J580"/>
      <c r="M580"/>
    </row>
    <row r="581" spans="5:13" x14ac:dyDescent="0.2">
      <c r="E581"/>
      <c r="F581"/>
      <c r="G581"/>
      <c r="H581"/>
      <c r="I581"/>
      <c r="J581"/>
      <c r="M581"/>
    </row>
    <row r="582" spans="5:13" x14ac:dyDescent="0.2">
      <c r="E582"/>
      <c r="F582"/>
      <c r="G582"/>
      <c r="H582"/>
      <c r="I582"/>
      <c r="J582"/>
      <c r="M582"/>
    </row>
    <row r="583" spans="5:13" x14ac:dyDescent="0.2">
      <c r="E583"/>
      <c r="F583"/>
      <c r="G583"/>
      <c r="H583"/>
      <c r="I583"/>
      <c r="J583"/>
      <c r="M583"/>
    </row>
    <row r="584" spans="5:13" x14ac:dyDescent="0.2">
      <c r="E584"/>
      <c r="F584"/>
      <c r="G584"/>
      <c r="H584"/>
      <c r="I584"/>
      <c r="J584"/>
      <c r="M584"/>
    </row>
    <row r="585" spans="5:13" x14ac:dyDescent="0.2">
      <c r="E585"/>
      <c r="F585"/>
      <c r="G585"/>
      <c r="H585"/>
      <c r="I585"/>
      <c r="J585"/>
      <c r="M585"/>
    </row>
    <row r="586" spans="5:13" x14ac:dyDescent="0.2">
      <c r="E586"/>
      <c r="F586"/>
      <c r="G586"/>
      <c r="H586"/>
      <c r="I586"/>
      <c r="J586"/>
      <c r="M586"/>
    </row>
    <row r="587" spans="5:13" x14ac:dyDescent="0.2">
      <c r="E587"/>
      <c r="F587"/>
      <c r="G587"/>
      <c r="H587"/>
      <c r="I587"/>
      <c r="J587"/>
      <c r="M587"/>
    </row>
    <row r="588" spans="5:13" x14ac:dyDescent="0.2">
      <c r="E588"/>
      <c r="F588"/>
      <c r="G588"/>
      <c r="H588"/>
      <c r="I588"/>
      <c r="J588"/>
      <c r="M588"/>
    </row>
    <row r="589" spans="5:13" x14ac:dyDescent="0.2">
      <c r="E589"/>
      <c r="F589"/>
      <c r="G589"/>
      <c r="H589"/>
      <c r="I589"/>
      <c r="J589"/>
      <c r="M589"/>
    </row>
    <row r="590" spans="5:13" x14ac:dyDescent="0.2">
      <c r="E590"/>
      <c r="F590"/>
      <c r="G590"/>
      <c r="H590"/>
      <c r="I590"/>
      <c r="J590"/>
      <c r="M590"/>
    </row>
    <row r="591" spans="5:13" x14ac:dyDescent="0.2">
      <c r="E591"/>
      <c r="F591"/>
      <c r="G591"/>
      <c r="H591"/>
      <c r="I591"/>
      <c r="J591"/>
      <c r="M591"/>
    </row>
    <row r="592" spans="5:13" x14ac:dyDescent="0.2">
      <c r="E592"/>
      <c r="F592"/>
      <c r="G592"/>
      <c r="H592"/>
      <c r="I592"/>
      <c r="J592"/>
      <c r="M592"/>
    </row>
    <row r="593" spans="5:13" x14ac:dyDescent="0.2">
      <c r="E593"/>
      <c r="F593"/>
      <c r="G593"/>
      <c r="H593"/>
      <c r="I593"/>
      <c r="J593"/>
      <c r="M593"/>
    </row>
    <row r="594" spans="5:13" x14ac:dyDescent="0.2">
      <c r="E594"/>
      <c r="F594"/>
      <c r="G594"/>
      <c r="H594"/>
      <c r="I594"/>
      <c r="J594"/>
      <c r="M594"/>
    </row>
    <row r="595" spans="5:13" x14ac:dyDescent="0.2">
      <c r="E595"/>
      <c r="F595"/>
      <c r="G595"/>
      <c r="H595"/>
      <c r="I595"/>
      <c r="J595"/>
      <c r="M595"/>
    </row>
    <row r="596" spans="5:13" x14ac:dyDescent="0.2">
      <c r="E596"/>
      <c r="F596"/>
      <c r="G596"/>
      <c r="H596"/>
      <c r="I596"/>
      <c r="J596"/>
      <c r="M596"/>
    </row>
    <row r="597" spans="5:13" x14ac:dyDescent="0.2">
      <c r="E597"/>
      <c r="F597"/>
      <c r="G597"/>
      <c r="H597"/>
      <c r="I597"/>
      <c r="J597"/>
      <c r="M597"/>
    </row>
    <row r="598" spans="5:13" x14ac:dyDescent="0.2">
      <c r="E598"/>
      <c r="F598"/>
      <c r="G598"/>
      <c r="H598"/>
      <c r="I598"/>
      <c r="J598"/>
      <c r="M598"/>
    </row>
    <row r="599" spans="5:13" x14ac:dyDescent="0.2">
      <c r="E599"/>
      <c r="F599"/>
      <c r="G599"/>
      <c r="H599"/>
      <c r="I599"/>
      <c r="J599"/>
      <c r="M599"/>
    </row>
    <row r="600" spans="5:13" x14ac:dyDescent="0.2">
      <c r="E600"/>
      <c r="F600"/>
      <c r="G600"/>
      <c r="H600"/>
      <c r="I600"/>
      <c r="J600"/>
      <c r="M600"/>
    </row>
    <row r="601" spans="5:13" x14ac:dyDescent="0.2">
      <c r="E601"/>
      <c r="F601"/>
      <c r="G601"/>
      <c r="H601"/>
      <c r="I601"/>
      <c r="J601"/>
      <c r="M601"/>
    </row>
    <row r="602" spans="5:13" x14ac:dyDescent="0.2">
      <c r="E602"/>
      <c r="F602"/>
      <c r="G602"/>
      <c r="H602"/>
      <c r="I602"/>
      <c r="J602"/>
      <c r="M602"/>
    </row>
    <row r="603" spans="5:13" x14ac:dyDescent="0.2">
      <c r="E603"/>
      <c r="F603"/>
      <c r="G603"/>
      <c r="H603"/>
      <c r="I603"/>
      <c r="J603"/>
      <c r="M603"/>
    </row>
    <row r="604" spans="5:13" x14ac:dyDescent="0.2">
      <c r="E604"/>
      <c r="F604"/>
      <c r="G604"/>
      <c r="H604"/>
      <c r="I604"/>
      <c r="J604"/>
      <c r="M604"/>
    </row>
    <row r="605" spans="5:13" x14ac:dyDescent="0.2">
      <c r="E605"/>
      <c r="F605"/>
      <c r="G605"/>
      <c r="H605"/>
      <c r="I605"/>
      <c r="J605"/>
      <c r="M605"/>
    </row>
    <row r="606" spans="5:13" x14ac:dyDescent="0.2">
      <c r="E606"/>
      <c r="F606"/>
      <c r="G606"/>
      <c r="H606"/>
      <c r="I606"/>
      <c r="J606"/>
      <c r="M606"/>
    </row>
    <row r="607" spans="5:13" x14ac:dyDescent="0.2">
      <c r="E607"/>
      <c r="F607"/>
      <c r="G607"/>
      <c r="H607"/>
      <c r="I607"/>
      <c r="J607"/>
      <c r="M607"/>
    </row>
    <row r="608" spans="5:13" x14ac:dyDescent="0.2">
      <c r="E608"/>
      <c r="F608"/>
      <c r="G608"/>
      <c r="H608"/>
      <c r="I608"/>
      <c r="J608"/>
      <c r="M608"/>
    </row>
    <row r="609" spans="5:13" x14ac:dyDescent="0.2">
      <c r="E609"/>
      <c r="F609"/>
      <c r="G609"/>
      <c r="H609"/>
      <c r="I609"/>
      <c r="J609"/>
      <c r="M609"/>
    </row>
    <row r="610" spans="5:13" x14ac:dyDescent="0.2">
      <c r="E610"/>
      <c r="F610"/>
      <c r="G610"/>
      <c r="H610"/>
      <c r="I610"/>
      <c r="J610"/>
      <c r="M610"/>
    </row>
    <row r="611" spans="5:13" x14ac:dyDescent="0.2">
      <c r="E611"/>
      <c r="F611"/>
      <c r="G611"/>
      <c r="H611"/>
      <c r="I611"/>
      <c r="J611"/>
      <c r="M611"/>
    </row>
    <row r="612" spans="5:13" x14ac:dyDescent="0.2">
      <c r="E612"/>
      <c r="F612"/>
      <c r="G612"/>
      <c r="H612"/>
      <c r="I612"/>
      <c r="J612"/>
      <c r="M612"/>
    </row>
    <row r="613" spans="5:13" x14ac:dyDescent="0.2">
      <c r="E613"/>
      <c r="F613"/>
      <c r="G613"/>
      <c r="H613"/>
      <c r="I613"/>
      <c r="J613"/>
      <c r="M613"/>
    </row>
    <row r="614" spans="5:13" x14ac:dyDescent="0.2">
      <c r="E614"/>
      <c r="F614"/>
      <c r="G614"/>
      <c r="H614"/>
      <c r="I614"/>
      <c r="J614"/>
      <c r="M614"/>
    </row>
    <row r="615" spans="5:13" x14ac:dyDescent="0.2">
      <c r="E615"/>
      <c r="F615"/>
      <c r="G615"/>
      <c r="H615"/>
      <c r="I615"/>
      <c r="J615"/>
      <c r="M615"/>
    </row>
    <row r="616" spans="5:13" x14ac:dyDescent="0.2">
      <c r="E616"/>
      <c r="F616"/>
      <c r="G616"/>
      <c r="H616"/>
      <c r="I616"/>
      <c r="J616"/>
      <c r="M616"/>
    </row>
    <row r="617" spans="5:13" x14ac:dyDescent="0.2">
      <c r="E617"/>
      <c r="F617"/>
      <c r="G617"/>
      <c r="H617"/>
      <c r="I617"/>
      <c r="J617"/>
      <c r="M617"/>
    </row>
    <row r="618" spans="5:13" x14ac:dyDescent="0.2">
      <c r="E618"/>
      <c r="F618"/>
      <c r="G618"/>
      <c r="H618"/>
      <c r="I618"/>
      <c r="J618"/>
      <c r="M618"/>
    </row>
    <row r="619" spans="5:13" x14ac:dyDescent="0.2">
      <c r="E619"/>
      <c r="F619"/>
      <c r="G619"/>
      <c r="H619"/>
      <c r="I619"/>
      <c r="J619"/>
      <c r="M619"/>
    </row>
    <row r="620" spans="5:13" x14ac:dyDescent="0.2">
      <c r="E620"/>
      <c r="F620"/>
      <c r="G620"/>
      <c r="H620"/>
      <c r="I620"/>
      <c r="J620"/>
      <c r="M620"/>
    </row>
    <row r="621" spans="5:13" x14ac:dyDescent="0.2">
      <c r="E621"/>
      <c r="F621"/>
      <c r="G621"/>
      <c r="H621"/>
      <c r="I621"/>
      <c r="J621"/>
      <c r="M621"/>
    </row>
    <row r="622" spans="5:13" x14ac:dyDescent="0.2">
      <c r="E622"/>
      <c r="F622"/>
      <c r="G622"/>
      <c r="H622"/>
      <c r="I622"/>
      <c r="J622"/>
      <c r="M622"/>
    </row>
    <row r="623" spans="5:13" x14ac:dyDescent="0.2">
      <c r="E623"/>
      <c r="F623"/>
      <c r="G623"/>
      <c r="H623"/>
      <c r="I623"/>
      <c r="J623"/>
      <c r="M623"/>
    </row>
    <row r="624" spans="5:13" x14ac:dyDescent="0.2">
      <c r="E624"/>
      <c r="F624"/>
      <c r="G624"/>
      <c r="H624"/>
      <c r="I624"/>
      <c r="J624"/>
      <c r="M624"/>
    </row>
    <row r="625" spans="5:13" x14ac:dyDescent="0.2">
      <c r="E625"/>
      <c r="F625"/>
      <c r="G625"/>
      <c r="H625"/>
      <c r="I625"/>
      <c r="J625"/>
      <c r="M625"/>
    </row>
    <row r="626" spans="5:13" x14ac:dyDescent="0.2">
      <c r="E626"/>
      <c r="F626"/>
      <c r="G626"/>
      <c r="H626"/>
      <c r="I626"/>
      <c r="J626"/>
      <c r="M626"/>
    </row>
    <row r="627" spans="5:13" x14ac:dyDescent="0.2">
      <c r="E627"/>
      <c r="F627"/>
      <c r="G627"/>
      <c r="H627"/>
      <c r="I627"/>
      <c r="J627"/>
      <c r="M627"/>
    </row>
    <row r="628" spans="5:13" x14ac:dyDescent="0.2">
      <c r="E628"/>
      <c r="F628"/>
      <c r="G628"/>
      <c r="H628"/>
      <c r="I628"/>
      <c r="J628"/>
      <c r="M628"/>
    </row>
    <row r="629" spans="5:13" x14ac:dyDescent="0.2">
      <c r="E629"/>
      <c r="F629"/>
      <c r="G629"/>
      <c r="H629"/>
      <c r="I629"/>
      <c r="J629"/>
      <c r="M629"/>
    </row>
    <row r="630" spans="5:13" x14ac:dyDescent="0.2">
      <c r="E630"/>
      <c r="F630"/>
      <c r="G630"/>
      <c r="H630"/>
      <c r="I630"/>
      <c r="J630"/>
      <c r="M630"/>
    </row>
    <row r="631" spans="5:13" x14ac:dyDescent="0.2">
      <c r="E631"/>
      <c r="F631"/>
      <c r="G631"/>
      <c r="H631"/>
      <c r="I631"/>
      <c r="J631"/>
      <c r="M631"/>
    </row>
    <row r="632" spans="5:13" x14ac:dyDescent="0.2">
      <c r="E632"/>
      <c r="F632"/>
      <c r="G632"/>
      <c r="H632"/>
      <c r="I632"/>
      <c r="J632"/>
      <c r="M632"/>
    </row>
    <row r="633" spans="5:13" x14ac:dyDescent="0.2">
      <c r="E633"/>
      <c r="F633"/>
      <c r="G633"/>
      <c r="H633"/>
      <c r="I633"/>
      <c r="J633"/>
      <c r="M633"/>
    </row>
    <row r="634" spans="5:13" x14ac:dyDescent="0.2">
      <c r="E634"/>
      <c r="F634"/>
      <c r="G634"/>
      <c r="H634"/>
      <c r="I634"/>
      <c r="J634"/>
      <c r="M634"/>
    </row>
    <row r="635" spans="5:13" x14ac:dyDescent="0.2">
      <c r="E635"/>
      <c r="F635"/>
      <c r="G635"/>
      <c r="H635"/>
      <c r="I635"/>
      <c r="J635"/>
      <c r="M635"/>
    </row>
    <row r="636" spans="5:13" x14ac:dyDescent="0.2">
      <c r="E636"/>
      <c r="F636"/>
      <c r="G636"/>
      <c r="H636"/>
      <c r="I636"/>
      <c r="J636"/>
      <c r="M636"/>
    </row>
    <row r="637" spans="5:13" x14ac:dyDescent="0.2">
      <c r="E637"/>
      <c r="F637"/>
      <c r="G637"/>
      <c r="H637"/>
      <c r="I637"/>
      <c r="J637"/>
      <c r="M637"/>
    </row>
    <row r="638" spans="5:13" x14ac:dyDescent="0.2">
      <c r="E638"/>
      <c r="F638"/>
      <c r="G638"/>
      <c r="H638"/>
      <c r="I638"/>
      <c r="J638"/>
      <c r="M638"/>
    </row>
    <row r="639" spans="5:13" x14ac:dyDescent="0.2">
      <c r="E639"/>
      <c r="F639"/>
      <c r="G639"/>
      <c r="H639"/>
      <c r="I639"/>
      <c r="J639"/>
      <c r="M639"/>
    </row>
    <row r="640" spans="5:13" x14ac:dyDescent="0.2">
      <c r="E640"/>
      <c r="F640"/>
      <c r="G640"/>
      <c r="H640"/>
      <c r="I640"/>
      <c r="J640"/>
      <c r="M640"/>
    </row>
    <row r="641" spans="5:13" x14ac:dyDescent="0.2">
      <c r="E641"/>
      <c r="F641"/>
      <c r="G641"/>
      <c r="H641"/>
      <c r="I641"/>
      <c r="J641"/>
      <c r="M641"/>
    </row>
    <row r="642" spans="5:13" x14ac:dyDescent="0.2">
      <c r="E642"/>
      <c r="F642"/>
      <c r="G642"/>
      <c r="H642"/>
      <c r="I642"/>
      <c r="J642"/>
      <c r="M642"/>
    </row>
    <row r="643" spans="5:13" x14ac:dyDescent="0.2">
      <c r="E643"/>
      <c r="F643"/>
      <c r="G643"/>
      <c r="H643"/>
      <c r="I643"/>
      <c r="J643"/>
      <c r="M643"/>
    </row>
    <row r="644" spans="5:13" x14ac:dyDescent="0.2">
      <c r="E644"/>
      <c r="F644"/>
      <c r="G644"/>
      <c r="H644"/>
      <c r="I644"/>
      <c r="J644"/>
      <c r="M644"/>
    </row>
    <row r="645" spans="5:13" x14ac:dyDescent="0.2">
      <c r="E645"/>
      <c r="F645"/>
      <c r="G645"/>
      <c r="H645"/>
      <c r="I645"/>
      <c r="J645"/>
      <c r="M645"/>
    </row>
    <row r="646" spans="5:13" x14ac:dyDescent="0.2">
      <c r="E646"/>
      <c r="F646"/>
      <c r="G646"/>
      <c r="H646"/>
      <c r="I646"/>
      <c r="J646"/>
      <c r="M646"/>
    </row>
    <row r="647" spans="5:13" x14ac:dyDescent="0.2">
      <c r="E647"/>
      <c r="F647"/>
      <c r="G647"/>
      <c r="H647"/>
      <c r="I647"/>
      <c r="J647"/>
      <c r="M647"/>
    </row>
    <row r="648" spans="5:13" x14ac:dyDescent="0.2">
      <c r="E648"/>
      <c r="F648"/>
      <c r="G648"/>
      <c r="H648"/>
      <c r="I648"/>
      <c r="J648"/>
      <c r="M648"/>
    </row>
    <row r="649" spans="5:13" x14ac:dyDescent="0.2">
      <c r="E649"/>
      <c r="F649"/>
      <c r="G649"/>
      <c r="H649"/>
      <c r="I649"/>
      <c r="J649"/>
      <c r="M649"/>
    </row>
    <row r="650" spans="5:13" x14ac:dyDescent="0.2">
      <c r="E650"/>
      <c r="F650"/>
      <c r="G650"/>
      <c r="H650"/>
      <c r="I650"/>
      <c r="J650"/>
      <c r="M650"/>
    </row>
    <row r="651" spans="5:13" x14ac:dyDescent="0.2">
      <c r="E651"/>
      <c r="F651"/>
      <c r="G651"/>
      <c r="H651"/>
      <c r="I651"/>
      <c r="J651"/>
      <c r="M651"/>
    </row>
    <row r="652" spans="5:13" x14ac:dyDescent="0.2">
      <c r="E652"/>
      <c r="F652"/>
      <c r="G652"/>
      <c r="H652"/>
      <c r="I652"/>
      <c r="J652"/>
      <c r="M652"/>
    </row>
    <row r="653" spans="5:13" x14ac:dyDescent="0.2">
      <c r="E653"/>
      <c r="F653"/>
      <c r="G653"/>
      <c r="H653"/>
      <c r="I653"/>
      <c r="J653"/>
      <c r="M653"/>
    </row>
    <row r="654" spans="5:13" x14ac:dyDescent="0.2">
      <c r="E654"/>
      <c r="F654"/>
      <c r="G654"/>
      <c r="H654"/>
      <c r="I654"/>
      <c r="J654"/>
      <c r="M654"/>
    </row>
    <row r="655" spans="5:13" x14ac:dyDescent="0.2">
      <c r="E655"/>
      <c r="F655"/>
      <c r="G655"/>
      <c r="H655"/>
      <c r="I655"/>
      <c r="J655"/>
      <c r="M655"/>
    </row>
    <row r="656" spans="5:13" x14ac:dyDescent="0.2">
      <c r="E656"/>
      <c r="F656"/>
      <c r="G656"/>
      <c r="H656"/>
      <c r="I656"/>
      <c r="J656"/>
      <c r="M656"/>
    </row>
    <row r="657" spans="5:13" x14ac:dyDescent="0.2">
      <c r="E657"/>
      <c r="F657"/>
      <c r="G657"/>
      <c r="H657"/>
      <c r="I657"/>
      <c r="J657"/>
      <c r="M657"/>
    </row>
    <row r="658" spans="5:13" x14ac:dyDescent="0.2">
      <c r="E658"/>
      <c r="F658"/>
      <c r="G658"/>
      <c r="H658"/>
      <c r="I658"/>
      <c r="J658"/>
      <c r="M658"/>
    </row>
    <row r="659" spans="5:13" x14ac:dyDescent="0.2">
      <c r="E659"/>
      <c r="F659"/>
      <c r="G659"/>
      <c r="H659"/>
      <c r="I659"/>
      <c r="J659"/>
      <c r="M659"/>
    </row>
    <row r="660" spans="5:13" x14ac:dyDescent="0.2">
      <c r="E660"/>
      <c r="F660"/>
      <c r="G660"/>
      <c r="H660"/>
      <c r="I660"/>
      <c r="J660"/>
      <c r="M660"/>
    </row>
    <row r="661" spans="5:13" x14ac:dyDescent="0.2">
      <c r="E661"/>
      <c r="F661"/>
      <c r="G661"/>
      <c r="H661"/>
      <c r="I661"/>
      <c r="J661"/>
      <c r="M661"/>
    </row>
    <row r="662" spans="5:13" x14ac:dyDescent="0.2">
      <c r="E662"/>
      <c r="F662"/>
      <c r="G662"/>
      <c r="H662"/>
      <c r="I662"/>
      <c r="J662"/>
      <c r="M662"/>
    </row>
    <row r="663" spans="5:13" x14ac:dyDescent="0.2">
      <c r="E663"/>
      <c r="F663"/>
      <c r="G663"/>
      <c r="H663"/>
      <c r="I663"/>
      <c r="J663"/>
      <c r="M663"/>
    </row>
    <row r="664" spans="5:13" x14ac:dyDescent="0.2">
      <c r="E664"/>
      <c r="F664"/>
      <c r="G664"/>
      <c r="H664"/>
      <c r="I664"/>
      <c r="J664"/>
      <c r="M664"/>
    </row>
    <row r="665" spans="5:13" x14ac:dyDescent="0.2">
      <c r="E665"/>
      <c r="F665"/>
      <c r="G665"/>
      <c r="H665"/>
      <c r="I665"/>
      <c r="J665"/>
      <c r="M665"/>
    </row>
    <row r="666" spans="5:13" x14ac:dyDescent="0.2">
      <c r="E666"/>
      <c r="F666"/>
      <c r="G666"/>
      <c r="H666"/>
      <c r="I666"/>
      <c r="J666"/>
      <c r="M666"/>
    </row>
    <row r="667" spans="5:13" x14ac:dyDescent="0.2">
      <c r="E667"/>
      <c r="F667"/>
      <c r="G667"/>
      <c r="H667"/>
      <c r="I667"/>
      <c r="J667"/>
      <c r="M667"/>
    </row>
    <row r="668" spans="5:13" x14ac:dyDescent="0.2">
      <c r="E668"/>
      <c r="F668"/>
      <c r="G668"/>
      <c r="H668"/>
      <c r="I668"/>
      <c r="J668"/>
      <c r="M668"/>
    </row>
    <row r="669" spans="5:13" x14ac:dyDescent="0.2">
      <c r="E669"/>
      <c r="F669"/>
      <c r="G669"/>
      <c r="H669"/>
      <c r="I669"/>
      <c r="J669"/>
      <c r="M669"/>
    </row>
    <row r="670" spans="5:13" x14ac:dyDescent="0.2">
      <c r="E670"/>
      <c r="F670"/>
      <c r="G670"/>
      <c r="H670"/>
      <c r="I670"/>
      <c r="J670"/>
      <c r="M670"/>
    </row>
    <row r="671" spans="5:13" x14ac:dyDescent="0.2">
      <c r="E671"/>
      <c r="F671"/>
      <c r="G671"/>
      <c r="H671"/>
      <c r="I671"/>
      <c r="J671"/>
      <c r="M671"/>
    </row>
    <row r="672" spans="5:13" x14ac:dyDescent="0.2">
      <c r="E672"/>
      <c r="F672"/>
      <c r="G672"/>
      <c r="H672"/>
      <c r="I672"/>
      <c r="J672"/>
      <c r="M672"/>
    </row>
    <row r="673" spans="5:13" x14ac:dyDescent="0.2">
      <c r="E673"/>
      <c r="F673"/>
      <c r="G673"/>
      <c r="H673"/>
      <c r="I673"/>
      <c r="J673"/>
      <c r="M673"/>
    </row>
    <row r="674" spans="5:13" x14ac:dyDescent="0.2">
      <c r="E674"/>
      <c r="F674"/>
      <c r="G674"/>
      <c r="H674"/>
      <c r="I674"/>
      <c r="J674"/>
      <c r="M674"/>
    </row>
    <row r="675" spans="5:13" x14ac:dyDescent="0.2">
      <c r="E675"/>
      <c r="F675"/>
      <c r="G675"/>
      <c r="H675"/>
      <c r="I675"/>
      <c r="J675"/>
      <c r="M675"/>
    </row>
    <row r="676" spans="5:13" x14ac:dyDescent="0.2">
      <c r="E676"/>
      <c r="F676"/>
      <c r="G676"/>
      <c r="H676"/>
      <c r="I676"/>
      <c r="J676"/>
      <c r="M676"/>
    </row>
    <row r="677" spans="5:13" x14ac:dyDescent="0.2">
      <c r="E677"/>
      <c r="F677"/>
      <c r="G677"/>
      <c r="H677"/>
      <c r="I677"/>
      <c r="J677"/>
      <c r="M677"/>
    </row>
    <row r="678" spans="5:13" x14ac:dyDescent="0.2">
      <c r="E678"/>
      <c r="F678"/>
      <c r="G678"/>
      <c r="H678"/>
      <c r="I678"/>
      <c r="J678"/>
      <c r="M678"/>
    </row>
    <row r="679" spans="5:13" x14ac:dyDescent="0.2">
      <c r="E679"/>
      <c r="F679"/>
      <c r="G679"/>
      <c r="H679"/>
      <c r="I679"/>
      <c r="J679"/>
      <c r="M679"/>
    </row>
    <row r="680" spans="5:13" x14ac:dyDescent="0.2">
      <c r="E680"/>
      <c r="F680"/>
      <c r="G680"/>
      <c r="H680"/>
      <c r="I680"/>
      <c r="J680"/>
      <c r="M680"/>
    </row>
    <row r="681" spans="5:13" x14ac:dyDescent="0.2">
      <c r="E681"/>
      <c r="F681"/>
      <c r="G681"/>
      <c r="H681"/>
      <c r="I681"/>
      <c r="J681"/>
      <c r="M681"/>
    </row>
    <row r="682" spans="5:13" x14ac:dyDescent="0.2">
      <c r="E682"/>
      <c r="F682"/>
      <c r="G682"/>
      <c r="H682"/>
      <c r="I682"/>
      <c r="J682"/>
      <c r="M682"/>
    </row>
    <row r="683" spans="5:13" x14ac:dyDescent="0.2">
      <c r="E683"/>
      <c r="F683"/>
      <c r="G683"/>
      <c r="H683"/>
      <c r="I683"/>
      <c r="J683"/>
      <c r="M683"/>
    </row>
    <row r="684" spans="5:13" x14ac:dyDescent="0.2">
      <c r="E684"/>
      <c r="F684"/>
      <c r="G684"/>
      <c r="H684"/>
      <c r="I684"/>
      <c r="J684"/>
      <c r="M684"/>
    </row>
    <row r="685" spans="5:13" x14ac:dyDescent="0.2">
      <c r="E685"/>
      <c r="F685"/>
      <c r="G685"/>
      <c r="H685"/>
      <c r="I685"/>
      <c r="J685"/>
      <c r="M685"/>
    </row>
    <row r="686" spans="5:13" x14ac:dyDescent="0.2">
      <c r="E686"/>
      <c r="F686"/>
      <c r="G686"/>
      <c r="H686"/>
      <c r="I686"/>
      <c r="J686"/>
      <c r="M686"/>
    </row>
    <row r="687" spans="5:13" x14ac:dyDescent="0.2">
      <c r="E687"/>
      <c r="F687"/>
      <c r="G687"/>
      <c r="H687"/>
      <c r="I687"/>
      <c r="J687"/>
      <c r="M687"/>
    </row>
    <row r="688" spans="5:13" x14ac:dyDescent="0.2">
      <c r="E688"/>
      <c r="F688"/>
      <c r="G688"/>
      <c r="H688"/>
      <c r="I688"/>
      <c r="J688"/>
      <c r="M688"/>
    </row>
    <row r="689" spans="5:13" x14ac:dyDescent="0.2">
      <c r="E689"/>
      <c r="F689"/>
      <c r="G689"/>
      <c r="H689"/>
      <c r="I689"/>
      <c r="J689"/>
      <c r="M689"/>
    </row>
    <row r="690" spans="5:13" x14ac:dyDescent="0.2">
      <c r="E690"/>
      <c r="F690"/>
      <c r="G690"/>
      <c r="H690"/>
      <c r="I690"/>
      <c r="J690"/>
      <c r="M690"/>
    </row>
    <row r="691" spans="5:13" x14ac:dyDescent="0.2">
      <c r="E691"/>
      <c r="F691"/>
      <c r="G691"/>
      <c r="H691"/>
      <c r="I691"/>
      <c r="J691"/>
      <c r="M691"/>
    </row>
    <row r="692" spans="5:13" x14ac:dyDescent="0.2">
      <c r="E692"/>
      <c r="F692"/>
      <c r="G692"/>
      <c r="H692"/>
      <c r="I692"/>
      <c r="J692"/>
      <c r="M692"/>
    </row>
    <row r="693" spans="5:13" x14ac:dyDescent="0.2">
      <c r="E693"/>
      <c r="F693"/>
      <c r="G693"/>
      <c r="H693"/>
      <c r="I693"/>
      <c r="J693"/>
      <c r="M693"/>
    </row>
    <row r="694" spans="5:13" x14ac:dyDescent="0.2">
      <c r="E694"/>
      <c r="F694"/>
      <c r="G694"/>
      <c r="H694"/>
      <c r="I694"/>
      <c r="J694"/>
      <c r="M694"/>
    </row>
    <row r="695" spans="5:13" x14ac:dyDescent="0.2">
      <c r="E695"/>
      <c r="F695"/>
      <c r="G695"/>
      <c r="H695"/>
      <c r="I695"/>
      <c r="J695"/>
      <c r="M695"/>
    </row>
    <row r="696" spans="5:13" x14ac:dyDescent="0.2">
      <c r="E696"/>
      <c r="F696"/>
      <c r="G696"/>
      <c r="H696"/>
      <c r="I696"/>
      <c r="J696"/>
      <c r="M696"/>
    </row>
    <row r="697" spans="5:13" x14ac:dyDescent="0.2">
      <c r="E697"/>
      <c r="F697"/>
      <c r="G697"/>
      <c r="H697"/>
      <c r="I697"/>
      <c r="J697"/>
      <c r="M697"/>
    </row>
    <row r="698" spans="5:13" x14ac:dyDescent="0.2">
      <c r="E698"/>
      <c r="F698"/>
      <c r="G698"/>
      <c r="H698"/>
      <c r="I698"/>
      <c r="J698"/>
      <c r="M698"/>
    </row>
    <row r="699" spans="5:13" x14ac:dyDescent="0.2">
      <c r="E699"/>
      <c r="F699"/>
      <c r="G699"/>
      <c r="H699"/>
      <c r="I699"/>
      <c r="J699"/>
      <c r="M699"/>
    </row>
    <row r="700" spans="5:13" x14ac:dyDescent="0.2">
      <c r="E700"/>
      <c r="F700"/>
      <c r="G700"/>
      <c r="H700"/>
      <c r="I700"/>
      <c r="J700"/>
      <c r="M700"/>
    </row>
    <row r="701" spans="5:13" x14ac:dyDescent="0.2">
      <c r="E701"/>
      <c r="F701"/>
      <c r="G701"/>
      <c r="H701"/>
      <c r="I701"/>
      <c r="J701"/>
      <c r="M701"/>
    </row>
    <row r="702" spans="5:13" x14ac:dyDescent="0.2">
      <c r="E702"/>
      <c r="F702"/>
      <c r="G702"/>
      <c r="H702"/>
      <c r="I702"/>
      <c r="J702"/>
      <c r="M702"/>
    </row>
    <row r="703" spans="5:13" x14ac:dyDescent="0.2">
      <c r="E703"/>
      <c r="F703"/>
      <c r="G703"/>
      <c r="H703"/>
      <c r="I703"/>
      <c r="J703"/>
      <c r="M703"/>
    </row>
    <row r="704" spans="5:13" x14ac:dyDescent="0.2">
      <c r="E704"/>
      <c r="F704"/>
      <c r="G704"/>
      <c r="H704"/>
      <c r="I704"/>
      <c r="J704"/>
      <c r="M704"/>
    </row>
    <row r="705" spans="5:13" x14ac:dyDescent="0.2">
      <c r="E705"/>
      <c r="F705"/>
      <c r="G705"/>
      <c r="H705"/>
      <c r="I705"/>
      <c r="J705"/>
      <c r="M705"/>
    </row>
    <row r="706" spans="5:13" x14ac:dyDescent="0.2">
      <c r="E706"/>
      <c r="F706"/>
      <c r="G706"/>
      <c r="H706"/>
      <c r="I706"/>
      <c r="J706"/>
      <c r="M706"/>
    </row>
    <row r="707" spans="5:13" x14ac:dyDescent="0.2">
      <c r="E707"/>
      <c r="F707"/>
      <c r="G707"/>
      <c r="H707"/>
      <c r="I707"/>
      <c r="J707"/>
      <c r="M707"/>
    </row>
    <row r="708" spans="5:13" x14ac:dyDescent="0.2">
      <c r="E708"/>
      <c r="F708"/>
      <c r="G708"/>
      <c r="H708"/>
      <c r="I708"/>
      <c r="J708"/>
      <c r="M708"/>
    </row>
    <row r="709" spans="5:13" x14ac:dyDescent="0.2">
      <c r="E709"/>
      <c r="F709"/>
      <c r="G709"/>
      <c r="H709"/>
      <c r="I709"/>
      <c r="J709"/>
      <c r="M709"/>
    </row>
    <row r="710" spans="5:13" x14ac:dyDescent="0.2">
      <c r="E710"/>
      <c r="F710"/>
      <c r="G710"/>
      <c r="H710"/>
      <c r="I710"/>
      <c r="J710"/>
      <c r="M710"/>
    </row>
    <row r="711" spans="5:13" x14ac:dyDescent="0.2">
      <c r="E711"/>
      <c r="F711"/>
      <c r="G711"/>
      <c r="H711"/>
      <c r="I711"/>
      <c r="J711"/>
      <c r="M711"/>
    </row>
    <row r="712" spans="5:13" x14ac:dyDescent="0.2">
      <c r="E712"/>
      <c r="F712"/>
      <c r="G712"/>
      <c r="H712"/>
      <c r="I712"/>
      <c r="J712"/>
      <c r="M712"/>
    </row>
    <row r="713" spans="5:13" x14ac:dyDescent="0.2">
      <c r="E713"/>
      <c r="F713"/>
      <c r="G713"/>
      <c r="H713"/>
      <c r="I713"/>
      <c r="J713"/>
      <c r="M713"/>
    </row>
    <row r="714" spans="5:13" x14ac:dyDescent="0.2">
      <c r="E714"/>
      <c r="F714"/>
      <c r="G714"/>
      <c r="H714"/>
      <c r="I714"/>
      <c r="J714"/>
      <c r="M714"/>
    </row>
    <row r="715" spans="5:13" x14ac:dyDescent="0.2">
      <c r="E715"/>
      <c r="F715"/>
      <c r="G715"/>
      <c r="H715"/>
      <c r="I715"/>
      <c r="J715"/>
      <c r="M715"/>
    </row>
    <row r="716" spans="5:13" x14ac:dyDescent="0.2">
      <c r="E716"/>
      <c r="F716"/>
      <c r="G716"/>
      <c r="H716"/>
      <c r="I716"/>
      <c r="J716"/>
      <c r="M716"/>
    </row>
    <row r="717" spans="5:13" x14ac:dyDescent="0.2">
      <c r="E717"/>
      <c r="F717"/>
      <c r="G717"/>
      <c r="H717"/>
      <c r="I717"/>
      <c r="J717"/>
      <c r="M717"/>
    </row>
    <row r="718" spans="5:13" x14ac:dyDescent="0.2">
      <c r="E718"/>
      <c r="F718"/>
      <c r="G718"/>
      <c r="H718"/>
      <c r="I718"/>
      <c r="J718"/>
      <c r="M718"/>
    </row>
    <row r="719" spans="5:13" x14ac:dyDescent="0.2">
      <c r="E719"/>
      <c r="F719"/>
      <c r="G719"/>
      <c r="H719"/>
      <c r="I719"/>
      <c r="J719"/>
      <c r="M719"/>
    </row>
    <row r="720" spans="5:13" x14ac:dyDescent="0.2">
      <c r="E720"/>
      <c r="F720"/>
      <c r="G720"/>
      <c r="H720"/>
      <c r="I720"/>
      <c r="J720"/>
      <c r="M720"/>
    </row>
    <row r="721" spans="5:13" x14ac:dyDescent="0.2">
      <c r="E721"/>
      <c r="F721"/>
      <c r="G721"/>
      <c r="H721"/>
      <c r="I721"/>
      <c r="J721"/>
      <c r="M721"/>
    </row>
    <row r="722" spans="5:13" x14ac:dyDescent="0.2">
      <c r="E722"/>
      <c r="F722"/>
      <c r="G722"/>
      <c r="H722"/>
      <c r="I722"/>
      <c r="J722"/>
      <c r="M722"/>
    </row>
    <row r="723" spans="5:13" x14ac:dyDescent="0.2">
      <c r="E723"/>
      <c r="F723"/>
      <c r="G723"/>
      <c r="H723"/>
      <c r="I723"/>
      <c r="J723"/>
      <c r="M723"/>
    </row>
    <row r="724" spans="5:13" x14ac:dyDescent="0.2">
      <c r="E724"/>
      <c r="F724"/>
      <c r="G724"/>
      <c r="H724"/>
      <c r="I724"/>
      <c r="J724"/>
      <c r="M724"/>
    </row>
    <row r="725" spans="5:13" x14ac:dyDescent="0.2">
      <c r="E725"/>
      <c r="F725"/>
      <c r="G725"/>
      <c r="H725"/>
      <c r="I725"/>
      <c r="J725"/>
      <c r="M725"/>
    </row>
    <row r="726" spans="5:13" x14ac:dyDescent="0.2">
      <c r="E726"/>
      <c r="F726"/>
      <c r="G726"/>
      <c r="H726"/>
      <c r="I726"/>
      <c r="J726"/>
      <c r="M726"/>
    </row>
    <row r="727" spans="5:13" x14ac:dyDescent="0.2">
      <c r="E727"/>
      <c r="F727"/>
      <c r="G727"/>
      <c r="H727"/>
      <c r="I727"/>
      <c r="J727"/>
      <c r="M727"/>
    </row>
    <row r="728" spans="5:13" x14ac:dyDescent="0.2">
      <c r="E728"/>
      <c r="F728"/>
      <c r="G728"/>
      <c r="H728"/>
      <c r="I728"/>
      <c r="J728"/>
      <c r="M728"/>
    </row>
    <row r="729" spans="5:13" x14ac:dyDescent="0.2">
      <c r="E729"/>
      <c r="F729"/>
      <c r="G729"/>
      <c r="H729"/>
      <c r="I729"/>
      <c r="J729"/>
      <c r="M729"/>
    </row>
    <row r="730" spans="5:13" x14ac:dyDescent="0.2">
      <c r="E730"/>
      <c r="F730"/>
      <c r="G730"/>
      <c r="H730"/>
      <c r="I730"/>
      <c r="J730"/>
      <c r="M730"/>
    </row>
    <row r="731" spans="5:13" x14ac:dyDescent="0.2">
      <c r="E731"/>
      <c r="F731"/>
      <c r="G731"/>
      <c r="H731"/>
      <c r="I731"/>
      <c r="J731"/>
      <c r="M731"/>
    </row>
    <row r="732" spans="5:13" x14ac:dyDescent="0.2">
      <c r="E732"/>
      <c r="F732"/>
      <c r="G732"/>
      <c r="H732"/>
      <c r="I732"/>
      <c r="J732"/>
      <c r="M732"/>
    </row>
    <row r="733" spans="5:13" x14ac:dyDescent="0.2">
      <c r="E733"/>
      <c r="F733"/>
      <c r="G733"/>
      <c r="H733"/>
      <c r="I733"/>
      <c r="J733"/>
      <c r="M733"/>
    </row>
    <row r="734" spans="5:13" x14ac:dyDescent="0.2">
      <c r="E734"/>
      <c r="F734"/>
      <c r="G734"/>
      <c r="H734"/>
      <c r="I734"/>
      <c r="J734"/>
      <c r="M734"/>
    </row>
    <row r="735" spans="5:13" x14ac:dyDescent="0.2">
      <c r="E735"/>
      <c r="F735"/>
      <c r="G735"/>
      <c r="H735"/>
      <c r="I735"/>
      <c r="J735"/>
      <c r="M735"/>
    </row>
    <row r="736" spans="5:13" x14ac:dyDescent="0.2">
      <c r="E736"/>
      <c r="F736"/>
      <c r="G736"/>
      <c r="H736"/>
      <c r="I736"/>
      <c r="J736"/>
      <c r="M736"/>
    </row>
    <row r="737" spans="5:13" x14ac:dyDescent="0.2">
      <c r="E737"/>
      <c r="F737"/>
      <c r="G737"/>
      <c r="H737"/>
      <c r="I737"/>
      <c r="J737"/>
      <c r="M737"/>
    </row>
    <row r="738" spans="5:13" x14ac:dyDescent="0.2">
      <c r="E738"/>
      <c r="F738"/>
      <c r="G738"/>
      <c r="H738"/>
      <c r="I738"/>
      <c r="J738"/>
      <c r="M738"/>
    </row>
    <row r="739" spans="5:13" x14ac:dyDescent="0.2">
      <c r="E739"/>
      <c r="F739"/>
      <c r="G739"/>
      <c r="H739"/>
      <c r="I739"/>
      <c r="J739"/>
      <c r="M739"/>
    </row>
    <row r="740" spans="5:13" x14ac:dyDescent="0.2">
      <c r="E740"/>
      <c r="F740"/>
      <c r="G740"/>
      <c r="H740"/>
      <c r="I740"/>
      <c r="J740"/>
      <c r="M740"/>
    </row>
    <row r="741" spans="5:13" x14ac:dyDescent="0.2">
      <c r="E741"/>
      <c r="F741"/>
      <c r="G741"/>
      <c r="H741"/>
      <c r="I741"/>
      <c r="J741"/>
      <c r="M741"/>
    </row>
    <row r="742" spans="5:13" x14ac:dyDescent="0.2">
      <c r="E742"/>
      <c r="F742"/>
      <c r="G742"/>
      <c r="H742"/>
      <c r="I742"/>
      <c r="J742"/>
      <c r="M742"/>
    </row>
    <row r="743" spans="5:13" x14ac:dyDescent="0.2">
      <c r="E743"/>
      <c r="F743"/>
      <c r="G743"/>
      <c r="H743"/>
      <c r="I743"/>
      <c r="J743"/>
      <c r="M743"/>
    </row>
    <row r="744" spans="5:13" x14ac:dyDescent="0.2">
      <c r="K744" s="5"/>
      <c r="L744" s="5"/>
    </row>
    <row r="745" spans="5:13" x14ac:dyDescent="0.2">
      <c r="K745" s="5"/>
      <c r="L745" s="5"/>
    </row>
    <row r="746" spans="5:13" x14ac:dyDescent="0.2">
      <c r="K746" s="5"/>
      <c r="L746" s="5"/>
    </row>
    <row r="747" spans="5:13" x14ac:dyDescent="0.2">
      <c r="K747" s="5"/>
      <c r="L747" s="5"/>
    </row>
    <row r="748" spans="5:13" x14ac:dyDescent="0.2">
      <c r="K748" s="5"/>
      <c r="L748" s="5"/>
    </row>
    <row r="749" spans="5:13" x14ac:dyDescent="0.2">
      <c r="K749" s="5"/>
      <c r="L749" s="5"/>
    </row>
    <row r="750" spans="5:13" x14ac:dyDescent="0.2">
      <c r="K750" s="5"/>
      <c r="L750" s="5"/>
    </row>
    <row r="751" spans="5:13" x14ac:dyDescent="0.2">
      <c r="K751" s="5"/>
      <c r="L751" s="5"/>
    </row>
    <row r="752" spans="5:13" x14ac:dyDescent="0.2">
      <c r="K752" s="5"/>
      <c r="L752" s="5"/>
    </row>
    <row r="753" spans="11:12" x14ac:dyDescent="0.2">
      <c r="K753" s="5"/>
      <c r="L753" s="5"/>
    </row>
    <row r="754" spans="11:12" x14ac:dyDescent="0.2">
      <c r="K754" s="5"/>
      <c r="L754" s="5"/>
    </row>
    <row r="755" spans="11:12" x14ac:dyDescent="0.2">
      <c r="K755" s="5"/>
      <c r="L755" s="5"/>
    </row>
    <row r="756" spans="11:12" x14ac:dyDescent="0.2">
      <c r="K756" s="5"/>
      <c r="L756" s="5"/>
    </row>
    <row r="757" spans="11:12" x14ac:dyDescent="0.2">
      <c r="K757" s="5"/>
      <c r="L757" s="5"/>
    </row>
    <row r="758" spans="11:12" x14ac:dyDescent="0.2">
      <c r="K758" s="5"/>
      <c r="L758" s="5"/>
    </row>
    <row r="759" spans="11:12" x14ac:dyDescent="0.2">
      <c r="K759" s="5"/>
      <c r="L759" s="5"/>
    </row>
    <row r="760" spans="11:12" x14ac:dyDescent="0.2">
      <c r="K760" s="5"/>
      <c r="L760" s="5"/>
    </row>
    <row r="761" spans="11:12" x14ac:dyDescent="0.2">
      <c r="K761" s="5"/>
      <c r="L761" s="5"/>
    </row>
    <row r="762" spans="11:12" x14ac:dyDescent="0.2">
      <c r="K762" s="5"/>
      <c r="L762" s="5"/>
    </row>
    <row r="763" spans="11:12" x14ac:dyDescent="0.2">
      <c r="K763" s="5"/>
      <c r="L763" s="5"/>
    </row>
    <row r="764" spans="11:12" x14ac:dyDescent="0.2">
      <c r="K764" s="5"/>
      <c r="L764" s="5"/>
    </row>
    <row r="765" spans="11:12" x14ac:dyDescent="0.2">
      <c r="K765" s="5"/>
      <c r="L765" s="5"/>
    </row>
    <row r="766" spans="11:12" x14ac:dyDescent="0.2">
      <c r="K766" s="5"/>
      <c r="L766" s="5"/>
    </row>
    <row r="767" spans="11:12" x14ac:dyDescent="0.2">
      <c r="K767" s="5"/>
      <c r="L767" s="5"/>
    </row>
    <row r="768" spans="11:12" x14ac:dyDescent="0.2">
      <c r="K768" s="5"/>
      <c r="L768" s="5"/>
    </row>
    <row r="769" spans="11:12" x14ac:dyDescent="0.2">
      <c r="K769" s="5"/>
      <c r="L769" s="5"/>
    </row>
    <row r="770" spans="11:12" x14ac:dyDescent="0.2">
      <c r="K770" s="5"/>
      <c r="L770" s="5"/>
    </row>
    <row r="771" spans="11:12" x14ac:dyDescent="0.2">
      <c r="K771" s="5"/>
      <c r="L771" s="5"/>
    </row>
    <row r="772" spans="11:12" x14ac:dyDescent="0.2">
      <c r="K772" s="5"/>
      <c r="L772" s="5"/>
    </row>
    <row r="773" spans="11:12" x14ac:dyDescent="0.2">
      <c r="K773" s="5"/>
      <c r="L773" s="5"/>
    </row>
    <row r="774" spans="11:12" x14ac:dyDescent="0.2">
      <c r="K774" s="5"/>
      <c r="L774" s="5"/>
    </row>
    <row r="775" spans="11:12" x14ac:dyDescent="0.2">
      <c r="K775" s="5"/>
      <c r="L775" s="5"/>
    </row>
    <row r="776" spans="11:12" x14ac:dyDescent="0.2">
      <c r="K776" s="5"/>
      <c r="L776" s="5"/>
    </row>
    <row r="777" spans="11:12" x14ac:dyDescent="0.2">
      <c r="K777" s="5"/>
      <c r="L777" s="5"/>
    </row>
    <row r="778" spans="11:12" x14ac:dyDescent="0.2">
      <c r="K778" s="5"/>
      <c r="L778" s="5"/>
    </row>
    <row r="779" spans="11:12" x14ac:dyDescent="0.2">
      <c r="K779" s="5"/>
      <c r="L779" s="5"/>
    </row>
    <row r="780" spans="11:12" x14ac:dyDescent="0.2">
      <c r="K780" s="5"/>
      <c r="L780" s="5"/>
    </row>
    <row r="781" spans="11:12" x14ac:dyDescent="0.2">
      <c r="K781" s="5"/>
      <c r="L781" s="5"/>
    </row>
    <row r="782" spans="11:12" x14ac:dyDescent="0.2">
      <c r="K782" s="5"/>
      <c r="L782" s="5"/>
    </row>
    <row r="783" spans="11:12" x14ac:dyDescent="0.2">
      <c r="K783" s="5"/>
      <c r="L783" s="5"/>
    </row>
    <row r="784" spans="11:12" x14ac:dyDescent="0.2">
      <c r="K784" s="5"/>
      <c r="L784" s="5"/>
    </row>
    <row r="785" spans="11:12" x14ac:dyDescent="0.2">
      <c r="K785" s="5"/>
      <c r="L785" s="5"/>
    </row>
    <row r="786" spans="11:12" x14ac:dyDescent="0.2">
      <c r="K786" s="5"/>
      <c r="L786" s="5"/>
    </row>
    <row r="787" spans="11:12" x14ac:dyDescent="0.2">
      <c r="K787" s="5"/>
      <c r="L787" s="5"/>
    </row>
    <row r="788" spans="11:12" x14ac:dyDescent="0.2">
      <c r="K788" s="5"/>
      <c r="L788" s="5"/>
    </row>
    <row r="789" spans="11:12" x14ac:dyDescent="0.2">
      <c r="K789" s="5"/>
      <c r="L789" s="5"/>
    </row>
    <row r="790" spans="11:12" x14ac:dyDescent="0.2">
      <c r="K790" s="5"/>
      <c r="L790" s="5"/>
    </row>
    <row r="791" spans="11:12" x14ac:dyDescent="0.2">
      <c r="K791" s="5"/>
      <c r="L791" s="5"/>
    </row>
    <row r="792" spans="11:12" x14ac:dyDescent="0.2">
      <c r="K792" s="5"/>
      <c r="L792" s="5"/>
    </row>
    <row r="793" spans="11:12" x14ac:dyDescent="0.2">
      <c r="K793" s="5"/>
      <c r="L793" s="5"/>
    </row>
    <row r="794" spans="11:12" x14ac:dyDescent="0.2">
      <c r="K794" s="5"/>
      <c r="L794" s="5"/>
    </row>
    <row r="795" spans="11:12" x14ac:dyDescent="0.2">
      <c r="K795" s="5"/>
      <c r="L795" s="5"/>
    </row>
    <row r="796" spans="11:12" x14ac:dyDescent="0.2">
      <c r="K796" s="5"/>
      <c r="L796" s="5"/>
    </row>
    <row r="797" spans="11:12" x14ac:dyDescent="0.2">
      <c r="K797" s="5"/>
      <c r="L797" s="5"/>
    </row>
    <row r="798" spans="11:12" x14ac:dyDescent="0.2">
      <c r="K798" s="5"/>
      <c r="L798" s="5"/>
    </row>
    <row r="799" spans="11:12" x14ac:dyDescent="0.2">
      <c r="K799" s="5"/>
      <c r="L799" s="5"/>
    </row>
    <row r="800" spans="11:12" x14ac:dyDescent="0.2">
      <c r="K800" s="5"/>
      <c r="L800" s="5"/>
    </row>
    <row r="801" spans="11:12" x14ac:dyDescent="0.2">
      <c r="K801" s="5"/>
      <c r="L801" s="5"/>
    </row>
    <row r="802" spans="11:12" x14ac:dyDescent="0.2">
      <c r="K802" s="5"/>
      <c r="L802" s="5"/>
    </row>
    <row r="803" spans="11:12" x14ac:dyDescent="0.2">
      <c r="K803" s="5"/>
      <c r="L803" s="5"/>
    </row>
    <row r="804" spans="11:12" x14ac:dyDescent="0.2">
      <c r="K804" s="5"/>
      <c r="L804" s="5"/>
    </row>
    <row r="805" spans="11:12" x14ac:dyDescent="0.2">
      <c r="K805" s="5"/>
      <c r="L805" s="5"/>
    </row>
    <row r="806" spans="11:12" x14ac:dyDescent="0.2">
      <c r="K806" s="5"/>
      <c r="L806" s="5"/>
    </row>
    <row r="807" spans="11:12" x14ac:dyDescent="0.2">
      <c r="K807" s="5"/>
      <c r="L807" s="5"/>
    </row>
    <row r="808" spans="11:12" x14ac:dyDescent="0.2">
      <c r="K808" s="5"/>
      <c r="L808" s="5"/>
    </row>
    <row r="809" spans="11:12" x14ac:dyDescent="0.2">
      <c r="K809" s="5"/>
      <c r="L809" s="5"/>
    </row>
    <row r="810" spans="11:12" x14ac:dyDescent="0.2">
      <c r="K810" s="5"/>
      <c r="L810" s="5"/>
    </row>
    <row r="811" spans="11:12" x14ac:dyDescent="0.2">
      <c r="K811" s="5"/>
      <c r="L811" s="5"/>
    </row>
    <row r="812" spans="11:12" x14ac:dyDescent="0.2">
      <c r="K812" s="5"/>
      <c r="L812" s="5"/>
    </row>
    <row r="813" spans="11:12" x14ac:dyDescent="0.2">
      <c r="K813" s="5"/>
      <c r="L813" s="5"/>
    </row>
    <row r="814" spans="11:12" x14ac:dyDescent="0.2">
      <c r="K814" s="5"/>
      <c r="L814" s="5"/>
    </row>
    <row r="815" spans="11:12" x14ac:dyDescent="0.2">
      <c r="K815" s="5"/>
      <c r="L815" s="5"/>
    </row>
    <row r="816" spans="11:12" x14ac:dyDescent="0.2">
      <c r="K816" s="5"/>
      <c r="L816" s="5"/>
    </row>
    <row r="817" spans="11:12" x14ac:dyDescent="0.2">
      <c r="K817" s="5"/>
      <c r="L817" s="5"/>
    </row>
    <row r="818" spans="11:12" x14ac:dyDescent="0.2">
      <c r="K818" s="5"/>
      <c r="L818" s="5"/>
    </row>
    <row r="819" spans="11:12" x14ac:dyDescent="0.2">
      <c r="K819" s="5"/>
      <c r="L819" s="5"/>
    </row>
    <row r="820" spans="11:12" x14ac:dyDescent="0.2">
      <c r="K820" s="5"/>
      <c r="L820" s="5"/>
    </row>
    <row r="821" spans="11:12" x14ac:dyDescent="0.2">
      <c r="K821" s="5"/>
      <c r="L821" s="5"/>
    </row>
    <row r="822" spans="11:12" x14ac:dyDescent="0.2">
      <c r="K822" s="5"/>
      <c r="L822" s="5"/>
    </row>
    <row r="823" spans="11:12" x14ac:dyDescent="0.2">
      <c r="K823" s="5"/>
      <c r="L823" s="5"/>
    </row>
    <row r="824" spans="11:12" x14ac:dyDescent="0.2">
      <c r="K824" s="5"/>
      <c r="L824" s="5"/>
    </row>
    <row r="825" spans="11:12" x14ac:dyDescent="0.2">
      <c r="K825" s="5"/>
      <c r="L825" s="5"/>
    </row>
    <row r="826" spans="11:12" x14ac:dyDescent="0.2">
      <c r="K826" s="5"/>
      <c r="L826" s="5"/>
    </row>
    <row r="827" spans="11:12" x14ac:dyDescent="0.2">
      <c r="K827" s="5"/>
      <c r="L827" s="5"/>
    </row>
    <row r="828" spans="11:12" x14ac:dyDescent="0.2">
      <c r="K828" s="5"/>
      <c r="L828" s="5"/>
    </row>
    <row r="829" spans="11:12" x14ac:dyDescent="0.2">
      <c r="K829" s="5"/>
      <c r="L829" s="5"/>
    </row>
    <row r="830" spans="11:12" x14ac:dyDescent="0.2">
      <c r="K830" s="5"/>
      <c r="L830" s="5"/>
    </row>
    <row r="831" spans="11:12" x14ac:dyDescent="0.2">
      <c r="K831" s="5"/>
      <c r="L831" s="5"/>
    </row>
    <row r="832" spans="11:12" x14ac:dyDescent="0.2">
      <c r="K832" s="5"/>
      <c r="L832" s="5"/>
    </row>
    <row r="833" spans="11:12" x14ac:dyDescent="0.2">
      <c r="K833" s="5"/>
      <c r="L833" s="5"/>
    </row>
    <row r="834" spans="11:12" x14ac:dyDescent="0.2">
      <c r="K834" s="5"/>
      <c r="L834" s="5"/>
    </row>
    <row r="835" spans="11:12" x14ac:dyDescent="0.2">
      <c r="K835" s="5"/>
      <c r="L835" s="5"/>
    </row>
    <row r="836" spans="11:12" x14ac:dyDescent="0.2">
      <c r="K836" s="5"/>
      <c r="L836" s="5"/>
    </row>
    <row r="837" spans="11:12" x14ac:dyDescent="0.2">
      <c r="K837" s="5"/>
      <c r="L837" s="5"/>
    </row>
    <row r="838" spans="11:12" x14ac:dyDescent="0.2">
      <c r="K838" s="5"/>
      <c r="L838" s="5"/>
    </row>
    <row r="839" spans="11:12" x14ac:dyDescent="0.2">
      <c r="K839" s="5"/>
      <c r="L839" s="5"/>
    </row>
    <row r="840" spans="11:12" x14ac:dyDescent="0.2">
      <c r="K840" s="5"/>
      <c r="L840" s="5"/>
    </row>
    <row r="841" spans="11:12" x14ac:dyDescent="0.2">
      <c r="K841" s="5"/>
      <c r="L841" s="5"/>
    </row>
    <row r="842" spans="11:12" x14ac:dyDescent="0.2">
      <c r="K842" s="5"/>
      <c r="L842" s="5"/>
    </row>
    <row r="843" spans="11:12" x14ac:dyDescent="0.2">
      <c r="K843" s="5"/>
      <c r="L843" s="5"/>
    </row>
    <row r="844" spans="11:12" x14ac:dyDescent="0.2">
      <c r="K844" s="5"/>
      <c r="L844" s="5"/>
    </row>
    <row r="845" spans="11:12" x14ac:dyDescent="0.2">
      <c r="K845" s="5"/>
      <c r="L845" s="5"/>
    </row>
    <row r="846" spans="11:12" x14ac:dyDescent="0.2">
      <c r="K846" s="5"/>
      <c r="L846" s="5"/>
    </row>
    <row r="847" spans="11:12" x14ac:dyDescent="0.2">
      <c r="K847" s="5"/>
      <c r="L847" s="5"/>
    </row>
    <row r="848" spans="11:12" x14ac:dyDescent="0.2">
      <c r="K848" s="5"/>
      <c r="L848" s="5"/>
    </row>
    <row r="849" spans="11:12" x14ac:dyDescent="0.2">
      <c r="K849" s="5"/>
      <c r="L849" s="5"/>
    </row>
    <row r="850" spans="11:12" x14ac:dyDescent="0.2">
      <c r="K850" s="5"/>
      <c r="L850" s="5"/>
    </row>
    <row r="851" spans="11:12" x14ac:dyDescent="0.2">
      <c r="K851" s="5"/>
      <c r="L851" s="5"/>
    </row>
    <row r="852" spans="11:12" x14ac:dyDescent="0.2">
      <c r="K852" s="5"/>
      <c r="L852" s="5"/>
    </row>
    <row r="853" spans="11:12" x14ac:dyDescent="0.2">
      <c r="K853" s="5"/>
      <c r="L853" s="5"/>
    </row>
    <row r="854" spans="11:12" x14ac:dyDescent="0.2">
      <c r="K854" s="5"/>
      <c r="L854" s="5"/>
    </row>
    <row r="855" spans="11:12" x14ac:dyDescent="0.2">
      <c r="K855" s="5"/>
      <c r="L855" s="5"/>
    </row>
    <row r="856" spans="11:12" x14ac:dyDescent="0.2">
      <c r="K856" s="5"/>
      <c r="L856" s="5"/>
    </row>
    <row r="857" spans="11:12" x14ac:dyDescent="0.2">
      <c r="K857" s="5"/>
      <c r="L857" s="5"/>
    </row>
    <row r="858" spans="11:12" x14ac:dyDescent="0.2">
      <c r="K858" s="5"/>
      <c r="L858" s="5"/>
    </row>
    <row r="859" spans="11:12" x14ac:dyDescent="0.2">
      <c r="K859" s="5"/>
      <c r="L859" s="5"/>
    </row>
    <row r="860" spans="11:12" x14ac:dyDescent="0.2">
      <c r="K860" s="5"/>
      <c r="L860" s="5"/>
    </row>
    <row r="861" spans="11:12" x14ac:dyDescent="0.2">
      <c r="K861" s="5"/>
      <c r="L861" s="5"/>
    </row>
    <row r="862" spans="11:12" x14ac:dyDescent="0.2">
      <c r="K862" s="5"/>
      <c r="L862" s="5"/>
    </row>
    <row r="863" spans="11:12" x14ac:dyDescent="0.2">
      <c r="K863" s="5"/>
      <c r="L863" s="5"/>
    </row>
    <row r="864" spans="11:12" x14ac:dyDescent="0.2">
      <c r="K864" s="5"/>
      <c r="L864" s="5"/>
    </row>
    <row r="865" spans="11:12" x14ac:dyDescent="0.2">
      <c r="K865" s="5"/>
      <c r="L865" s="5"/>
    </row>
    <row r="866" spans="11:12" x14ac:dyDescent="0.2">
      <c r="K866" s="5"/>
      <c r="L866" s="5"/>
    </row>
    <row r="867" spans="11:12" x14ac:dyDescent="0.2">
      <c r="K867" s="5"/>
      <c r="L867" s="5"/>
    </row>
    <row r="868" spans="11:12" x14ac:dyDescent="0.2">
      <c r="K868" s="5"/>
      <c r="L868" s="5"/>
    </row>
    <row r="869" spans="11:12" x14ac:dyDescent="0.2">
      <c r="K869" s="5"/>
      <c r="L869" s="5"/>
    </row>
    <row r="870" spans="11:12" x14ac:dyDescent="0.2">
      <c r="K870" s="5"/>
      <c r="L870" s="5"/>
    </row>
    <row r="871" spans="11:12" x14ac:dyDescent="0.2">
      <c r="K871" s="5"/>
      <c r="L871" s="5"/>
    </row>
    <row r="872" spans="11:12" x14ac:dyDescent="0.2">
      <c r="K872" s="5"/>
      <c r="L872" s="5"/>
    </row>
    <row r="873" spans="11:12" x14ac:dyDescent="0.2">
      <c r="K873" s="5"/>
      <c r="L873" s="5"/>
    </row>
    <row r="874" spans="11:12" x14ac:dyDescent="0.2">
      <c r="K874" s="5"/>
      <c r="L874" s="5"/>
    </row>
    <row r="875" spans="11:12" x14ac:dyDescent="0.2">
      <c r="K875" s="5"/>
      <c r="L875" s="5"/>
    </row>
    <row r="876" spans="11:12" x14ac:dyDescent="0.2">
      <c r="K876" s="5"/>
      <c r="L876" s="5"/>
    </row>
    <row r="877" spans="11:12" x14ac:dyDescent="0.2">
      <c r="K877" s="5"/>
      <c r="L877" s="5"/>
    </row>
    <row r="878" spans="11:12" x14ac:dyDescent="0.2">
      <c r="K878" s="5"/>
      <c r="L878" s="5"/>
    </row>
    <row r="879" spans="11:12" x14ac:dyDescent="0.2">
      <c r="K879" s="5"/>
      <c r="L879" s="5"/>
    </row>
    <row r="880" spans="11:12" x14ac:dyDescent="0.2">
      <c r="K880" s="5"/>
      <c r="L880" s="5"/>
    </row>
    <row r="881" spans="11:12" x14ac:dyDescent="0.2">
      <c r="K881" s="5"/>
      <c r="L881" s="5"/>
    </row>
    <row r="882" spans="11:12" x14ac:dyDescent="0.2">
      <c r="K882" s="5"/>
      <c r="L882" s="5"/>
    </row>
    <row r="883" spans="11:12" x14ac:dyDescent="0.2">
      <c r="K883" s="5"/>
      <c r="L883" s="5"/>
    </row>
    <row r="884" spans="11:12" x14ac:dyDescent="0.2">
      <c r="K884" s="5"/>
      <c r="L884" s="5"/>
    </row>
    <row r="885" spans="11:12" x14ac:dyDescent="0.2">
      <c r="K885" s="5"/>
      <c r="L885" s="5"/>
    </row>
    <row r="886" spans="11:12" x14ac:dyDescent="0.2">
      <c r="K886" s="5"/>
      <c r="L886" s="5"/>
    </row>
    <row r="887" spans="11:12" x14ac:dyDescent="0.2">
      <c r="K887" s="5"/>
      <c r="L887" s="5"/>
    </row>
    <row r="888" spans="11:12" x14ac:dyDescent="0.2">
      <c r="K888" s="5"/>
      <c r="L888" s="5"/>
    </row>
    <row r="889" spans="11:12" x14ac:dyDescent="0.2">
      <c r="K889" s="5"/>
      <c r="L889" s="5"/>
    </row>
    <row r="890" spans="11:12" x14ac:dyDescent="0.2">
      <c r="K890" s="5"/>
      <c r="L890" s="5"/>
    </row>
    <row r="891" spans="11:12" x14ac:dyDescent="0.2">
      <c r="K891" s="5"/>
      <c r="L891" s="5"/>
    </row>
    <row r="892" spans="11:12" x14ac:dyDescent="0.2">
      <c r="K892" s="5"/>
      <c r="L892" s="5"/>
    </row>
    <row r="893" spans="11:12" x14ac:dyDescent="0.2">
      <c r="K893" s="5"/>
      <c r="L893" s="5"/>
    </row>
    <row r="894" spans="11:12" x14ac:dyDescent="0.2">
      <c r="K894" s="5"/>
      <c r="L894" s="5"/>
    </row>
    <row r="895" spans="11:12" x14ac:dyDescent="0.2">
      <c r="K895" s="5"/>
      <c r="L895" s="5"/>
    </row>
    <row r="896" spans="11:12" x14ac:dyDescent="0.2">
      <c r="K896" s="5"/>
      <c r="L896" s="5"/>
    </row>
    <row r="897" spans="11:12" x14ac:dyDescent="0.2">
      <c r="K897" s="5"/>
      <c r="L897" s="5"/>
    </row>
    <row r="898" spans="11:12" x14ac:dyDescent="0.2">
      <c r="K898" s="5"/>
      <c r="L898" s="5"/>
    </row>
    <row r="899" spans="11:12" x14ac:dyDescent="0.2">
      <c r="K899" s="5"/>
      <c r="L899" s="5"/>
    </row>
    <row r="900" spans="11:12" x14ac:dyDescent="0.2">
      <c r="K900" s="5"/>
      <c r="L900" s="5"/>
    </row>
    <row r="901" spans="11:12" x14ac:dyDescent="0.2">
      <c r="K901" s="5"/>
      <c r="L901" s="5"/>
    </row>
    <row r="902" spans="11:12" x14ac:dyDescent="0.2">
      <c r="K902" s="5"/>
      <c r="L902" s="5"/>
    </row>
    <row r="903" spans="11:12" x14ac:dyDescent="0.2">
      <c r="K903" s="5"/>
      <c r="L903" s="5"/>
    </row>
    <row r="904" spans="11:12" x14ac:dyDescent="0.2">
      <c r="K904" s="5"/>
      <c r="L904" s="5"/>
    </row>
    <row r="905" spans="11:12" x14ac:dyDescent="0.2">
      <c r="K905" s="5"/>
      <c r="L905" s="5"/>
    </row>
    <row r="906" spans="11:12" x14ac:dyDescent="0.2">
      <c r="K906" s="5"/>
      <c r="L906" s="5"/>
    </row>
    <row r="907" spans="11:12" x14ac:dyDescent="0.2">
      <c r="K907" s="5"/>
      <c r="L907" s="5"/>
    </row>
    <row r="908" spans="11:12" x14ac:dyDescent="0.2">
      <c r="K908" s="5"/>
      <c r="L908" s="5"/>
    </row>
    <row r="909" spans="11:12" x14ac:dyDescent="0.2">
      <c r="K909" s="5"/>
      <c r="L909" s="5"/>
    </row>
    <row r="910" spans="11:12" x14ac:dyDescent="0.2">
      <c r="K910" s="5"/>
      <c r="L910" s="5"/>
    </row>
    <row r="911" spans="11:12" x14ac:dyDescent="0.2">
      <c r="K911" s="5"/>
      <c r="L911" s="5"/>
    </row>
    <row r="912" spans="11:12" x14ac:dyDescent="0.2">
      <c r="K912" s="5"/>
      <c r="L912" s="5"/>
    </row>
    <row r="913" spans="11:12" x14ac:dyDescent="0.2">
      <c r="K913" s="5"/>
      <c r="L913" s="5"/>
    </row>
    <row r="914" spans="11:12" x14ac:dyDescent="0.2">
      <c r="K914" s="5"/>
      <c r="L914" s="5"/>
    </row>
    <row r="915" spans="11:12" x14ac:dyDescent="0.2">
      <c r="K915" s="5"/>
      <c r="L915" s="5"/>
    </row>
    <row r="916" spans="11:12" x14ac:dyDescent="0.2">
      <c r="K916" s="5"/>
      <c r="L916" s="5"/>
    </row>
    <row r="917" spans="11:12" x14ac:dyDescent="0.2">
      <c r="K917" s="5"/>
      <c r="L917" s="5"/>
    </row>
    <row r="918" spans="11:12" x14ac:dyDescent="0.2">
      <c r="K918" s="5"/>
      <c r="L918" s="5"/>
    </row>
    <row r="919" spans="11:12" x14ac:dyDescent="0.2">
      <c r="K919" s="5"/>
      <c r="L919" s="5"/>
    </row>
    <row r="920" spans="11:12" x14ac:dyDescent="0.2">
      <c r="K920" s="5"/>
      <c r="L920" s="5"/>
    </row>
    <row r="921" spans="11:12" x14ac:dyDescent="0.2">
      <c r="K921" s="5"/>
      <c r="L921" s="5"/>
    </row>
    <row r="922" spans="11:12" x14ac:dyDescent="0.2">
      <c r="K922" s="5"/>
      <c r="L922" s="5"/>
    </row>
    <row r="923" spans="11:12" x14ac:dyDescent="0.2">
      <c r="K923" s="5"/>
      <c r="L923" s="5"/>
    </row>
    <row r="924" spans="11:12" x14ac:dyDescent="0.2">
      <c r="K924" s="5"/>
      <c r="L924" s="5"/>
    </row>
    <row r="925" spans="11:12" x14ac:dyDescent="0.2">
      <c r="K925" s="5"/>
      <c r="L925" s="5"/>
    </row>
    <row r="926" spans="11:12" x14ac:dyDescent="0.2">
      <c r="K926" s="5"/>
      <c r="L926" s="5"/>
    </row>
    <row r="927" spans="11:12" x14ac:dyDescent="0.2">
      <c r="K927" s="5"/>
      <c r="L927" s="5"/>
    </row>
    <row r="928" spans="11:12" x14ac:dyDescent="0.2">
      <c r="K928" s="5"/>
      <c r="L928" s="5"/>
    </row>
    <row r="929" spans="11:12" x14ac:dyDescent="0.2">
      <c r="K929" s="5"/>
      <c r="L929" s="5"/>
    </row>
    <row r="930" spans="11:12" x14ac:dyDescent="0.2">
      <c r="K930" s="5"/>
      <c r="L930" s="5"/>
    </row>
    <row r="931" spans="11:12" x14ac:dyDescent="0.2">
      <c r="K931" s="5"/>
      <c r="L931" s="5"/>
    </row>
    <row r="932" spans="11:12" x14ac:dyDescent="0.2">
      <c r="K932" s="5"/>
      <c r="L932" s="5"/>
    </row>
    <row r="933" spans="11:12" x14ac:dyDescent="0.2">
      <c r="K933" s="5"/>
      <c r="L933" s="5"/>
    </row>
    <row r="934" spans="11:12" x14ac:dyDescent="0.2">
      <c r="K934" s="5"/>
      <c r="L934" s="5"/>
    </row>
    <row r="935" spans="11:12" x14ac:dyDescent="0.2">
      <c r="K935" s="5"/>
      <c r="L935" s="5"/>
    </row>
    <row r="936" spans="11:12" x14ac:dyDescent="0.2">
      <c r="K936" s="5"/>
      <c r="L936" s="5"/>
    </row>
    <row r="937" spans="11:12" x14ac:dyDescent="0.2">
      <c r="K937" s="5"/>
      <c r="L937" s="5"/>
    </row>
    <row r="938" spans="11:12" x14ac:dyDescent="0.2">
      <c r="K938" s="5"/>
      <c r="L938" s="5"/>
    </row>
    <row r="939" spans="11:12" x14ac:dyDescent="0.2">
      <c r="K939" s="5"/>
      <c r="L939" s="5"/>
    </row>
    <row r="940" spans="11:12" x14ac:dyDescent="0.2">
      <c r="K940" s="5"/>
      <c r="L940" s="5"/>
    </row>
    <row r="941" spans="11:12" x14ac:dyDescent="0.2">
      <c r="K941" s="5"/>
      <c r="L941" s="5"/>
    </row>
    <row r="942" spans="11:12" x14ac:dyDescent="0.2">
      <c r="K942" s="5"/>
      <c r="L942" s="5"/>
    </row>
    <row r="943" spans="11:12" x14ac:dyDescent="0.2">
      <c r="K943" s="5"/>
      <c r="L943" s="5"/>
    </row>
    <row r="944" spans="11:12" x14ac:dyDescent="0.2">
      <c r="K944" s="5"/>
      <c r="L944" s="5"/>
    </row>
    <row r="945" spans="11:12" x14ac:dyDescent="0.2">
      <c r="K945" s="5"/>
      <c r="L945" s="5"/>
    </row>
    <row r="946" spans="11:12" x14ac:dyDescent="0.2">
      <c r="K946" s="5"/>
      <c r="L946" s="5"/>
    </row>
    <row r="947" spans="11:12" x14ac:dyDescent="0.2">
      <c r="K947" s="5"/>
      <c r="L947" s="5"/>
    </row>
    <row r="948" spans="11:12" x14ac:dyDescent="0.2">
      <c r="K948" s="5"/>
      <c r="L948" s="5"/>
    </row>
    <row r="949" spans="11:12" x14ac:dyDescent="0.2">
      <c r="K949" s="5"/>
      <c r="L949" s="5"/>
    </row>
    <row r="950" spans="11:12" x14ac:dyDescent="0.2">
      <c r="K950" s="5"/>
      <c r="L950" s="5"/>
    </row>
    <row r="951" spans="11:12" x14ac:dyDescent="0.2">
      <c r="K951" s="5"/>
      <c r="L951" s="5"/>
    </row>
    <row r="952" spans="11:12" x14ac:dyDescent="0.2">
      <c r="K952" s="5"/>
      <c r="L952" s="5"/>
    </row>
    <row r="953" spans="11:12" x14ac:dyDescent="0.2">
      <c r="K953" s="5"/>
      <c r="L953" s="5"/>
    </row>
    <row r="954" spans="11:12" x14ac:dyDescent="0.2">
      <c r="K954" s="5"/>
      <c r="L954" s="5"/>
    </row>
    <row r="955" spans="11:12" x14ac:dyDescent="0.2">
      <c r="K955" s="5"/>
      <c r="L955" s="5"/>
    </row>
    <row r="956" spans="11:12" x14ac:dyDescent="0.2">
      <c r="K956" s="5"/>
      <c r="L956" s="5"/>
    </row>
    <row r="957" spans="11:12" x14ac:dyDescent="0.2">
      <c r="K957" s="5"/>
      <c r="L957" s="5"/>
    </row>
    <row r="958" spans="11:12" x14ac:dyDescent="0.2">
      <c r="K958" s="5"/>
      <c r="L958" s="5"/>
    </row>
    <row r="959" spans="11:12" x14ac:dyDescent="0.2">
      <c r="K959" s="5"/>
      <c r="L959" s="5"/>
    </row>
    <row r="960" spans="11:12" x14ac:dyDescent="0.2">
      <c r="K960" s="5"/>
      <c r="L960" s="5"/>
    </row>
    <row r="961" spans="11:12" x14ac:dyDescent="0.2">
      <c r="K961" s="5"/>
      <c r="L961" s="5"/>
    </row>
    <row r="962" spans="11:12" x14ac:dyDescent="0.2">
      <c r="K962" s="5"/>
      <c r="L962" s="5"/>
    </row>
    <row r="963" spans="11:12" x14ac:dyDescent="0.2">
      <c r="K963" s="5"/>
      <c r="L963" s="5"/>
    </row>
    <row r="964" spans="11:12" x14ac:dyDescent="0.2">
      <c r="K964" s="5"/>
      <c r="L964" s="5"/>
    </row>
    <row r="965" spans="11:12" x14ac:dyDescent="0.2">
      <c r="K965" s="5"/>
      <c r="L965" s="5"/>
    </row>
    <row r="966" spans="11:12" x14ac:dyDescent="0.2">
      <c r="K966" s="5"/>
      <c r="L966" s="5"/>
    </row>
    <row r="967" spans="11:12" x14ac:dyDescent="0.2">
      <c r="K967" s="5"/>
      <c r="L967" s="5"/>
    </row>
    <row r="968" spans="11:12" x14ac:dyDescent="0.2">
      <c r="K968" s="5"/>
      <c r="L968" s="5"/>
    </row>
    <row r="969" spans="11:12" x14ac:dyDescent="0.2">
      <c r="K969" s="5"/>
      <c r="L969" s="5"/>
    </row>
    <row r="970" spans="11:12" x14ac:dyDescent="0.2">
      <c r="K970" s="5"/>
      <c r="L970" s="5"/>
    </row>
    <row r="971" spans="11:12" x14ac:dyDescent="0.2">
      <c r="K971" s="5"/>
      <c r="L971" s="5"/>
    </row>
    <row r="972" spans="11:12" x14ac:dyDescent="0.2">
      <c r="K972" s="5"/>
      <c r="L972" s="5"/>
    </row>
    <row r="973" spans="11:12" x14ac:dyDescent="0.2">
      <c r="K973" s="5"/>
      <c r="L973" s="5"/>
    </row>
    <row r="974" spans="11:12" x14ac:dyDescent="0.2">
      <c r="K974" s="5"/>
      <c r="L974" s="5"/>
    </row>
    <row r="975" spans="11:12" x14ac:dyDescent="0.2">
      <c r="K975" s="5"/>
      <c r="L975" s="5"/>
    </row>
    <row r="976" spans="11:12" x14ac:dyDescent="0.2">
      <c r="K976" s="5"/>
      <c r="L976" s="5"/>
    </row>
    <row r="977" spans="11:12" x14ac:dyDescent="0.2">
      <c r="K977" s="5"/>
      <c r="L977" s="5"/>
    </row>
    <row r="978" spans="11:12" x14ac:dyDescent="0.2">
      <c r="K978" s="5"/>
      <c r="L978" s="5"/>
    </row>
    <row r="979" spans="11:12" x14ac:dyDescent="0.2">
      <c r="K979" s="5"/>
      <c r="L979" s="5"/>
    </row>
    <row r="980" spans="11:12" x14ac:dyDescent="0.2">
      <c r="K980" s="5"/>
      <c r="L980" s="5"/>
    </row>
    <row r="981" spans="11:12" x14ac:dyDescent="0.2">
      <c r="K981" s="5"/>
      <c r="L981" s="5"/>
    </row>
    <row r="982" spans="11:12" x14ac:dyDescent="0.2">
      <c r="K982" s="5"/>
      <c r="L982" s="5"/>
    </row>
    <row r="983" spans="11:12" x14ac:dyDescent="0.2">
      <c r="K983" s="5"/>
      <c r="L983" s="5"/>
    </row>
    <row r="984" spans="11:12" x14ac:dyDescent="0.2">
      <c r="K984" s="5"/>
      <c r="L984" s="5"/>
    </row>
    <row r="985" spans="11:12" x14ac:dyDescent="0.2">
      <c r="K985" s="5"/>
      <c r="L985" s="5"/>
    </row>
    <row r="986" spans="11:12" x14ac:dyDescent="0.2">
      <c r="K986" s="5"/>
      <c r="L986" s="5"/>
    </row>
    <row r="987" spans="11:12" x14ac:dyDescent="0.2">
      <c r="K987" s="5"/>
      <c r="L987" s="5"/>
    </row>
    <row r="988" spans="11:12" x14ac:dyDescent="0.2">
      <c r="K988" s="5"/>
      <c r="L988" s="5"/>
    </row>
    <row r="989" spans="11:12" x14ac:dyDescent="0.2">
      <c r="K989" s="5"/>
      <c r="L989" s="5"/>
    </row>
    <row r="990" spans="11:12" x14ac:dyDescent="0.2">
      <c r="K990" s="5"/>
      <c r="L990" s="5"/>
    </row>
    <row r="991" spans="11:12" x14ac:dyDescent="0.2">
      <c r="K991" s="5"/>
      <c r="L991" s="5"/>
    </row>
    <row r="992" spans="11:12" x14ac:dyDescent="0.2">
      <c r="K992" s="5"/>
      <c r="L992" s="5"/>
    </row>
    <row r="993" spans="11:12" x14ac:dyDescent="0.2">
      <c r="K993" s="5"/>
      <c r="L993" s="5"/>
    </row>
    <row r="994" spans="11:12" x14ac:dyDescent="0.2">
      <c r="K994" s="5"/>
      <c r="L994" s="5"/>
    </row>
    <row r="995" spans="11:12" x14ac:dyDescent="0.2">
      <c r="K995" s="5"/>
      <c r="L995" s="5"/>
    </row>
    <row r="996" spans="11:12" x14ac:dyDescent="0.2">
      <c r="K996" s="5"/>
      <c r="L996" s="5"/>
    </row>
    <row r="997" spans="11:12" x14ac:dyDescent="0.2">
      <c r="K997" s="5"/>
      <c r="L997" s="5"/>
    </row>
    <row r="998" spans="11:12" x14ac:dyDescent="0.2">
      <c r="K998" s="5"/>
      <c r="L998" s="5"/>
    </row>
    <row r="999" spans="11:12" x14ac:dyDescent="0.2">
      <c r="K999" s="5"/>
      <c r="L999" s="5"/>
    </row>
    <row r="1000" spans="11:12" x14ac:dyDescent="0.2">
      <c r="K1000" s="5"/>
      <c r="L1000" s="5"/>
    </row>
    <row r="1001" spans="11:12" x14ac:dyDescent="0.2">
      <c r="K1001" s="5"/>
      <c r="L1001" s="5"/>
    </row>
    <row r="1002" spans="11:12" x14ac:dyDescent="0.2">
      <c r="K1002" s="5"/>
      <c r="L1002" s="5"/>
    </row>
    <row r="1003" spans="11:12" x14ac:dyDescent="0.2">
      <c r="K1003" s="5"/>
      <c r="L1003" s="5"/>
    </row>
    <row r="1004" spans="11:12" x14ac:dyDescent="0.2">
      <c r="K1004" s="5"/>
      <c r="L1004" s="5"/>
    </row>
    <row r="1005" spans="11:12" x14ac:dyDescent="0.2">
      <c r="K1005" s="5"/>
      <c r="L1005" s="5"/>
    </row>
    <row r="1006" spans="11:12" x14ac:dyDescent="0.2">
      <c r="K1006" s="5"/>
      <c r="L1006" s="5"/>
    </row>
    <row r="1007" spans="11:12" x14ac:dyDescent="0.2">
      <c r="K1007" s="5"/>
      <c r="L1007" s="5"/>
    </row>
    <row r="1008" spans="11:12" x14ac:dyDescent="0.2">
      <c r="K1008" s="5"/>
      <c r="L1008" s="5"/>
    </row>
    <row r="1009" spans="11:12" x14ac:dyDescent="0.2">
      <c r="K1009" s="5"/>
      <c r="L1009" s="5"/>
    </row>
    <row r="1010" spans="11:12" x14ac:dyDescent="0.2">
      <c r="K1010" s="5"/>
      <c r="L1010" s="5"/>
    </row>
    <row r="1011" spans="11:12" x14ac:dyDescent="0.2">
      <c r="K1011" s="5"/>
      <c r="L1011" s="5"/>
    </row>
    <row r="1012" spans="11:12" x14ac:dyDescent="0.2">
      <c r="K1012" s="5"/>
      <c r="L1012" s="5"/>
    </row>
    <row r="1013" spans="11:12" x14ac:dyDescent="0.2">
      <c r="K1013" s="5"/>
      <c r="L1013" s="5"/>
    </row>
    <row r="1014" spans="11:12" x14ac:dyDescent="0.2">
      <c r="K1014" s="5"/>
      <c r="L1014" s="5"/>
    </row>
    <row r="1015" spans="11:12" x14ac:dyDescent="0.2">
      <c r="K1015" s="5"/>
      <c r="L1015" s="5"/>
    </row>
    <row r="1016" spans="11:12" x14ac:dyDescent="0.2">
      <c r="K1016" s="5"/>
      <c r="L1016" s="5"/>
    </row>
    <row r="1017" spans="11:12" x14ac:dyDescent="0.2">
      <c r="K1017" s="5"/>
      <c r="L1017" s="5"/>
    </row>
    <row r="1018" spans="11:12" x14ac:dyDescent="0.2">
      <c r="K1018" s="5"/>
      <c r="L1018" s="5"/>
    </row>
    <row r="1019" spans="11:12" x14ac:dyDescent="0.2">
      <c r="K1019" s="5"/>
      <c r="L1019" s="5"/>
    </row>
    <row r="1020" spans="11:12" x14ac:dyDescent="0.2">
      <c r="K1020" s="5"/>
      <c r="L1020" s="5"/>
    </row>
    <row r="1021" spans="11:12" x14ac:dyDescent="0.2">
      <c r="K1021" s="5"/>
      <c r="L1021" s="5"/>
    </row>
    <row r="1022" spans="11:12" x14ac:dyDescent="0.2">
      <c r="K1022" s="5"/>
      <c r="L1022" s="5"/>
    </row>
    <row r="1023" spans="11:12" x14ac:dyDescent="0.2">
      <c r="K1023" s="5"/>
      <c r="L1023" s="5"/>
    </row>
    <row r="1024" spans="11:12" x14ac:dyDescent="0.2">
      <c r="K1024" s="5"/>
      <c r="L1024" s="5"/>
    </row>
    <row r="1025" spans="11:12" x14ac:dyDescent="0.2">
      <c r="K1025" s="5"/>
      <c r="L1025" s="5"/>
    </row>
    <row r="1026" spans="11:12" x14ac:dyDescent="0.2">
      <c r="K1026" s="5"/>
      <c r="L1026" s="5"/>
    </row>
    <row r="1027" spans="11:12" x14ac:dyDescent="0.2">
      <c r="K1027" s="5"/>
      <c r="L1027" s="5"/>
    </row>
    <row r="1028" spans="11:12" x14ac:dyDescent="0.2">
      <c r="K1028" s="5"/>
      <c r="L1028" s="5"/>
    </row>
    <row r="1029" spans="11:12" x14ac:dyDescent="0.2">
      <c r="K1029" s="5"/>
      <c r="L1029" s="5"/>
    </row>
    <row r="1030" spans="11:12" x14ac:dyDescent="0.2">
      <c r="K1030" s="5"/>
      <c r="L1030" s="5"/>
    </row>
    <row r="1031" spans="11:12" x14ac:dyDescent="0.2">
      <c r="K1031" s="5"/>
      <c r="L1031" s="5"/>
    </row>
    <row r="1032" spans="11:12" x14ac:dyDescent="0.2">
      <c r="K1032" s="5"/>
      <c r="L1032" s="5"/>
    </row>
    <row r="1033" spans="11:12" x14ac:dyDescent="0.2">
      <c r="K1033" s="5"/>
      <c r="L1033" s="5"/>
    </row>
    <row r="1034" spans="11:12" x14ac:dyDescent="0.2">
      <c r="K1034" s="5"/>
      <c r="L1034" s="5"/>
    </row>
    <row r="1035" spans="11:12" x14ac:dyDescent="0.2">
      <c r="K1035" s="5"/>
      <c r="L1035" s="5"/>
    </row>
    <row r="1036" spans="11:12" x14ac:dyDescent="0.2">
      <c r="K1036" s="5"/>
      <c r="L1036" s="5"/>
    </row>
    <row r="1037" spans="11:12" x14ac:dyDescent="0.2">
      <c r="K1037" s="5"/>
      <c r="L1037" s="5"/>
    </row>
    <row r="1038" spans="11:12" x14ac:dyDescent="0.2">
      <c r="K1038" s="5"/>
      <c r="L1038" s="5"/>
    </row>
    <row r="1039" spans="11:12" x14ac:dyDescent="0.2">
      <c r="K1039" s="5"/>
      <c r="L1039" s="5"/>
    </row>
    <row r="1040" spans="11:12" x14ac:dyDescent="0.2">
      <c r="K1040" s="5"/>
      <c r="L1040" s="5"/>
    </row>
    <row r="1041" spans="11:12" x14ac:dyDescent="0.2">
      <c r="K1041" s="5"/>
      <c r="L1041" s="5"/>
    </row>
    <row r="1042" spans="11:12" x14ac:dyDescent="0.2">
      <c r="K1042" s="5"/>
      <c r="L1042" s="5"/>
    </row>
    <row r="1043" spans="11:12" x14ac:dyDescent="0.2">
      <c r="K1043" s="5"/>
      <c r="L1043" s="5"/>
    </row>
    <row r="1044" spans="11:12" x14ac:dyDescent="0.2">
      <c r="K1044" s="5"/>
      <c r="L1044" s="5"/>
    </row>
    <row r="1045" spans="11:12" x14ac:dyDescent="0.2">
      <c r="K1045" s="5"/>
      <c r="L1045" s="5"/>
    </row>
    <row r="1046" spans="11:12" x14ac:dyDescent="0.2">
      <c r="K1046" s="5"/>
      <c r="L1046" s="5"/>
    </row>
    <row r="1047" spans="11:12" x14ac:dyDescent="0.2">
      <c r="K1047" s="5"/>
      <c r="L1047" s="5"/>
    </row>
    <row r="1048" spans="11:12" x14ac:dyDescent="0.2">
      <c r="K1048" s="5"/>
      <c r="L1048" s="5"/>
    </row>
    <row r="1049" spans="11:12" x14ac:dyDescent="0.2">
      <c r="K1049" s="5"/>
      <c r="L1049" s="5"/>
    </row>
    <row r="1050" spans="11:12" x14ac:dyDescent="0.2">
      <c r="K1050" s="5"/>
      <c r="L1050" s="5"/>
    </row>
    <row r="1051" spans="11:12" x14ac:dyDescent="0.2">
      <c r="K1051" s="5"/>
      <c r="L1051" s="5"/>
    </row>
    <row r="1052" spans="11:12" x14ac:dyDescent="0.2">
      <c r="K1052" s="5"/>
      <c r="L1052" s="5"/>
    </row>
    <row r="1053" spans="11:12" x14ac:dyDescent="0.2">
      <c r="K1053" s="5"/>
      <c r="L1053" s="5"/>
    </row>
    <row r="1054" spans="11:12" x14ac:dyDescent="0.2">
      <c r="K1054" s="5"/>
      <c r="L1054" s="5"/>
    </row>
    <row r="1055" spans="11:12" x14ac:dyDescent="0.2">
      <c r="K1055" s="5"/>
      <c r="L1055" s="5"/>
    </row>
    <row r="1056" spans="11:12" x14ac:dyDescent="0.2">
      <c r="K1056" s="5"/>
      <c r="L1056" s="5"/>
    </row>
    <row r="1057" spans="11:12" x14ac:dyDescent="0.2">
      <c r="K1057" s="5"/>
      <c r="L1057" s="5"/>
    </row>
    <row r="1058" spans="11:12" x14ac:dyDescent="0.2">
      <c r="K1058" s="5"/>
      <c r="L1058" s="5"/>
    </row>
    <row r="1059" spans="11:12" x14ac:dyDescent="0.2">
      <c r="K1059" s="5"/>
      <c r="L1059" s="5"/>
    </row>
    <row r="1060" spans="11:12" x14ac:dyDescent="0.2">
      <c r="K1060" s="5"/>
      <c r="L1060" s="5"/>
    </row>
    <row r="1061" spans="11:12" x14ac:dyDescent="0.2">
      <c r="K1061" s="5"/>
      <c r="L1061" s="5"/>
    </row>
    <row r="1062" spans="11:12" x14ac:dyDescent="0.2">
      <c r="K1062" s="5"/>
      <c r="L1062" s="5"/>
    </row>
    <row r="1063" spans="11:12" x14ac:dyDescent="0.2">
      <c r="K1063" s="5"/>
      <c r="L1063" s="5"/>
    </row>
    <row r="1064" spans="11:12" x14ac:dyDescent="0.2">
      <c r="K1064" s="5"/>
      <c r="L1064" s="5"/>
    </row>
    <row r="1065" spans="11:12" x14ac:dyDescent="0.2">
      <c r="K1065" s="5"/>
      <c r="L1065" s="5"/>
    </row>
    <row r="1066" spans="11:12" x14ac:dyDescent="0.2">
      <c r="K1066" s="5"/>
      <c r="L1066" s="5"/>
    </row>
    <row r="1067" spans="11:12" x14ac:dyDescent="0.2">
      <c r="K1067" s="5"/>
      <c r="L1067" s="5"/>
    </row>
    <row r="1068" spans="11:12" x14ac:dyDescent="0.2">
      <c r="K1068" s="5"/>
      <c r="L1068" s="5"/>
    </row>
    <row r="1069" spans="11:12" x14ac:dyDescent="0.2">
      <c r="K1069" s="5"/>
      <c r="L1069" s="5"/>
    </row>
    <row r="1070" spans="11:12" x14ac:dyDescent="0.2">
      <c r="K1070" s="5"/>
      <c r="L1070" s="5"/>
    </row>
    <row r="1071" spans="11:12" x14ac:dyDescent="0.2">
      <c r="K1071" s="5"/>
      <c r="L1071" s="5"/>
    </row>
    <row r="1072" spans="11:12" x14ac:dyDescent="0.2">
      <c r="K1072" s="5"/>
      <c r="L1072" s="5"/>
    </row>
    <row r="1073" spans="11:12" x14ac:dyDescent="0.2">
      <c r="K1073" s="5"/>
      <c r="L1073" s="5"/>
    </row>
    <row r="1074" spans="11:12" x14ac:dyDescent="0.2">
      <c r="K1074" s="5"/>
      <c r="L1074" s="5"/>
    </row>
    <row r="1075" spans="11:12" x14ac:dyDescent="0.2">
      <c r="K1075" s="5"/>
      <c r="L1075" s="5"/>
    </row>
    <row r="1076" spans="11:12" x14ac:dyDescent="0.2">
      <c r="K1076" s="5"/>
      <c r="L1076" s="5"/>
    </row>
    <row r="1077" spans="11:12" x14ac:dyDescent="0.2">
      <c r="K1077" s="5"/>
      <c r="L1077" s="5"/>
    </row>
    <row r="1078" spans="11:12" x14ac:dyDescent="0.2">
      <c r="K1078" s="5"/>
      <c r="L1078" s="5"/>
    </row>
    <row r="1079" spans="11:12" x14ac:dyDescent="0.2">
      <c r="K1079" s="5"/>
      <c r="L1079" s="5"/>
    </row>
    <row r="1080" spans="11:12" x14ac:dyDescent="0.2">
      <c r="K1080" s="5"/>
      <c r="L1080" s="5"/>
    </row>
    <row r="1081" spans="11:12" x14ac:dyDescent="0.2">
      <c r="K1081" s="5"/>
      <c r="L1081" s="5"/>
    </row>
    <row r="1082" spans="11:12" x14ac:dyDescent="0.2">
      <c r="K1082" s="5"/>
      <c r="L1082" s="5"/>
    </row>
    <row r="1083" spans="11:12" x14ac:dyDescent="0.2">
      <c r="K1083" s="5"/>
      <c r="L1083" s="5"/>
    </row>
    <row r="1084" spans="11:12" x14ac:dyDescent="0.2">
      <c r="K1084" s="5"/>
      <c r="L1084" s="5"/>
    </row>
    <row r="1085" spans="11:12" x14ac:dyDescent="0.2">
      <c r="K1085" s="5"/>
      <c r="L1085" s="5"/>
    </row>
    <row r="1086" spans="11:12" x14ac:dyDescent="0.2">
      <c r="K1086" s="5"/>
      <c r="L1086" s="5"/>
    </row>
    <row r="1087" spans="11:12" x14ac:dyDescent="0.2">
      <c r="K1087" s="5"/>
      <c r="L1087" s="5"/>
    </row>
    <row r="1088" spans="11:12" x14ac:dyDescent="0.2">
      <c r="K1088" s="5"/>
      <c r="L1088" s="5"/>
    </row>
    <row r="1089" spans="11:12" x14ac:dyDescent="0.2">
      <c r="K1089" s="5"/>
      <c r="L1089" s="5"/>
    </row>
    <row r="1090" spans="11:12" x14ac:dyDescent="0.2">
      <c r="K1090" s="5"/>
      <c r="L1090" s="5"/>
    </row>
    <row r="1091" spans="11:12" x14ac:dyDescent="0.2">
      <c r="K1091" s="5"/>
      <c r="L1091" s="5"/>
    </row>
    <row r="1092" spans="11:12" x14ac:dyDescent="0.2">
      <c r="K1092" s="5"/>
      <c r="L1092" s="5"/>
    </row>
    <row r="1093" spans="11:12" x14ac:dyDescent="0.2">
      <c r="K1093" s="5"/>
      <c r="L1093" s="5"/>
    </row>
    <row r="1094" spans="11:12" x14ac:dyDescent="0.2">
      <c r="K1094" s="5"/>
      <c r="L1094" s="5"/>
    </row>
    <row r="1095" spans="11:12" x14ac:dyDescent="0.2">
      <c r="K1095" s="5"/>
      <c r="L1095" s="5"/>
    </row>
    <row r="1096" spans="11:12" x14ac:dyDescent="0.2">
      <c r="K1096" s="5"/>
      <c r="L1096" s="5"/>
    </row>
    <row r="1097" spans="11:12" x14ac:dyDescent="0.2">
      <c r="K1097" s="5"/>
      <c r="L1097" s="5"/>
    </row>
    <row r="1098" spans="11:12" x14ac:dyDescent="0.2">
      <c r="K1098" s="5"/>
      <c r="L1098" s="5"/>
    </row>
    <row r="1099" spans="11:12" x14ac:dyDescent="0.2">
      <c r="K1099" s="5"/>
      <c r="L1099" s="5"/>
    </row>
    <row r="1100" spans="11:12" x14ac:dyDescent="0.2">
      <c r="K1100" s="5"/>
      <c r="L1100" s="5"/>
    </row>
    <row r="1101" spans="11:12" x14ac:dyDescent="0.2">
      <c r="K1101" s="5"/>
      <c r="L1101" s="5"/>
    </row>
    <row r="1102" spans="11:12" x14ac:dyDescent="0.2">
      <c r="K1102" s="5"/>
      <c r="L1102" s="5"/>
    </row>
    <row r="1103" spans="11:12" x14ac:dyDescent="0.2">
      <c r="K1103" s="5"/>
      <c r="L1103" s="5"/>
    </row>
    <row r="1104" spans="11:12" x14ac:dyDescent="0.2">
      <c r="K1104" s="5"/>
      <c r="L1104" s="5"/>
    </row>
    <row r="1105" spans="11:12" x14ac:dyDescent="0.2">
      <c r="K1105" s="5"/>
      <c r="L1105" s="5"/>
    </row>
    <row r="1106" spans="11:12" x14ac:dyDescent="0.2">
      <c r="K1106" s="5"/>
      <c r="L1106" s="5"/>
    </row>
    <row r="1107" spans="11:12" x14ac:dyDescent="0.2">
      <c r="K1107" s="5"/>
      <c r="L1107" s="5"/>
    </row>
    <row r="1108" spans="11:12" x14ac:dyDescent="0.2">
      <c r="K1108" s="5"/>
      <c r="L1108" s="5"/>
    </row>
    <row r="1109" spans="11:12" x14ac:dyDescent="0.2">
      <c r="K1109" s="5"/>
      <c r="L1109" s="5"/>
    </row>
    <row r="1110" spans="11:12" x14ac:dyDescent="0.2">
      <c r="K1110" s="5"/>
      <c r="L1110" s="5"/>
    </row>
    <row r="1111" spans="11:12" x14ac:dyDescent="0.2">
      <c r="K1111" s="5"/>
      <c r="L1111" s="5"/>
    </row>
    <row r="1112" spans="11:12" x14ac:dyDescent="0.2">
      <c r="K1112" s="5"/>
      <c r="L1112" s="5"/>
    </row>
    <row r="1113" spans="11:12" x14ac:dyDescent="0.2">
      <c r="K1113" s="5"/>
      <c r="L1113" s="5"/>
    </row>
    <row r="1114" spans="11:12" x14ac:dyDescent="0.2">
      <c r="K1114" s="5"/>
      <c r="L1114" s="5"/>
    </row>
    <row r="1115" spans="11:12" x14ac:dyDescent="0.2">
      <c r="K1115" s="5"/>
      <c r="L1115" s="5"/>
    </row>
    <row r="1116" spans="11:12" x14ac:dyDescent="0.2">
      <c r="K1116" s="5"/>
      <c r="L1116" s="5"/>
    </row>
    <row r="1117" spans="11:12" x14ac:dyDescent="0.2">
      <c r="K1117" s="5"/>
      <c r="L1117" s="5"/>
    </row>
    <row r="1118" spans="11:12" x14ac:dyDescent="0.2">
      <c r="K1118" s="5"/>
      <c r="L1118" s="5"/>
    </row>
    <row r="1119" spans="11:12" x14ac:dyDescent="0.2">
      <c r="K1119" s="5"/>
      <c r="L1119" s="5"/>
    </row>
    <row r="1120" spans="11:12" x14ac:dyDescent="0.2">
      <c r="K1120" s="5"/>
      <c r="L1120" s="5"/>
    </row>
    <row r="1121" spans="11:12" x14ac:dyDescent="0.2">
      <c r="K1121" s="5"/>
      <c r="L1121" s="5"/>
    </row>
    <row r="1122" spans="11:12" x14ac:dyDescent="0.2">
      <c r="K1122" s="5"/>
      <c r="L1122" s="5"/>
    </row>
    <row r="1123" spans="11:12" x14ac:dyDescent="0.2">
      <c r="K1123" s="5"/>
      <c r="L1123" s="5"/>
    </row>
    <row r="1124" spans="11:12" x14ac:dyDescent="0.2">
      <c r="K1124" s="5"/>
      <c r="L1124" s="5"/>
    </row>
    <row r="1125" spans="11:12" x14ac:dyDescent="0.2">
      <c r="K1125" s="5"/>
      <c r="L1125" s="5"/>
    </row>
    <row r="1126" spans="11:12" x14ac:dyDescent="0.2">
      <c r="K1126" s="5"/>
      <c r="L1126" s="5"/>
    </row>
    <row r="1127" spans="11:12" x14ac:dyDescent="0.2">
      <c r="K1127" s="5"/>
      <c r="L1127" s="5"/>
    </row>
    <row r="1128" spans="11:12" x14ac:dyDescent="0.2">
      <c r="K1128" s="5"/>
      <c r="L1128" s="5"/>
    </row>
    <row r="1129" spans="11:12" x14ac:dyDescent="0.2">
      <c r="K1129" s="5"/>
      <c r="L1129" s="5"/>
    </row>
    <row r="1130" spans="11:12" x14ac:dyDescent="0.2">
      <c r="K1130" s="5"/>
      <c r="L1130" s="5"/>
    </row>
    <row r="1131" spans="11:12" x14ac:dyDescent="0.2">
      <c r="K1131" s="5"/>
      <c r="L1131" s="5"/>
    </row>
    <row r="1132" spans="11:12" x14ac:dyDescent="0.2">
      <c r="K1132" s="5"/>
      <c r="L1132" s="5"/>
    </row>
    <row r="1133" spans="11:12" x14ac:dyDescent="0.2">
      <c r="K1133" s="5"/>
      <c r="L1133" s="5"/>
    </row>
    <row r="1134" spans="11:12" x14ac:dyDescent="0.2">
      <c r="K1134" s="5"/>
      <c r="L1134" s="5"/>
    </row>
    <row r="1135" spans="11:12" x14ac:dyDescent="0.2">
      <c r="K1135" s="5"/>
      <c r="L1135" s="5"/>
    </row>
    <row r="1136" spans="11:12" x14ac:dyDescent="0.2">
      <c r="K1136" s="5"/>
      <c r="L1136" s="5"/>
    </row>
    <row r="1137" spans="11:12" x14ac:dyDescent="0.2">
      <c r="K1137" s="5"/>
      <c r="L1137" s="5"/>
    </row>
    <row r="1138" spans="11:12" x14ac:dyDescent="0.2">
      <c r="K1138" s="5"/>
      <c r="L1138" s="5"/>
    </row>
    <row r="1139" spans="11:12" x14ac:dyDescent="0.2">
      <c r="K1139" s="5"/>
      <c r="L1139" s="5"/>
    </row>
    <row r="1140" spans="11:12" x14ac:dyDescent="0.2">
      <c r="K1140" s="5"/>
      <c r="L1140" s="5"/>
    </row>
    <row r="1141" spans="11:12" x14ac:dyDescent="0.2">
      <c r="K1141" s="5"/>
      <c r="L1141" s="5"/>
    </row>
    <row r="1142" spans="11:12" x14ac:dyDescent="0.2">
      <c r="K1142" s="5"/>
      <c r="L1142" s="5"/>
    </row>
    <row r="1143" spans="11:12" x14ac:dyDescent="0.2">
      <c r="K1143" s="5"/>
      <c r="L1143" s="5"/>
    </row>
    <row r="1144" spans="11:12" x14ac:dyDescent="0.2">
      <c r="K1144" s="5"/>
      <c r="L1144" s="5"/>
    </row>
    <row r="1145" spans="11:12" x14ac:dyDescent="0.2">
      <c r="K1145" s="5"/>
      <c r="L1145" s="5"/>
    </row>
    <row r="1146" spans="11:12" x14ac:dyDescent="0.2">
      <c r="K1146" s="5"/>
      <c r="L1146" s="5"/>
    </row>
    <row r="1147" spans="11:12" x14ac:dyDescent="0.2">
      <c r="K1147" s="5"/>
      <c r="L1147" s="5"/>
    </row>
    <row r="1148" spans="11:12" x14ac:dyDescent="0.2">
      <c r="K1148" s="5"/>
      <c r="L1148" s="5"/>
    </row>
    <row r="1149" spans="11:12" x14ac:dyDescent="0.2">
      <c r="K1149" s="5"/>
      <c r="L1149" s="5"/>
    </row>
    <row r="1150" spans="11:12" x14ac:dyDescent="0.2">
      <c r="K1150" s="5"/>
      <c r="L1150" s="5"/>
    </row>
    <row r="1151" spans="11:12" x14ac:dyDescent="0.2">
      <c r="K1151" s="5"/>
      <c r="L1151" s="5"/>
    </row>
    <row r="1152" spans="11:12" x14ac:dyDescent="0.2">
      <c r="K1152" s="5"/>
      <c r="L1152" s="5"/>
    </row>
    <row r="1153" spans="11:12" x14ac:dyDescent="0.2">
      <c r="K1153" s="5"/>
      <c r="L1153" s="5"/>
    </row>
    <row r="1154" spans="11:12" x14ac:dyDescent="0.2">
      <c r="K1154" s="5"/>
      <c r="L1154" s="5"/>
    </row>
    <row r="1155" spans="11:12" x14ac:dyDescent="0.2">
      <c r="K1155" s="5"/>
      <c r="L1155" s="5"/>
    </row>
    <row r="1156" spans="11:12" x14ac:dyDescent="0.2">
      <c r="K1156" s="5"/>
      <c r="L1156" s="5"/>
    </row>
    <row r="1157" spans="11:12" x14ac:dyDescent="0.2">
      <c r="K1157" s="5"/>
      <c r="L1157" s="5"/>
    </row>
    <row r="1158" spans="11:12" x14ac:dyDescent="0.2">
      <c r="K1158" s="5"/>
      <c r="L1158" s="5"/>
    </row>
    <row r="1159" spans="11:12" x14ac:dyDescent="0.2">
      <c r="K1159" s="5"/>
      <c r="L1159" s="5"/>
    </row>
    <row r="1160" spans="11:12" x14ac:dyDescent="0.2">
      <c r="K1160" s="5"/>
      <c r="L1160" s="5"/>
    </row>
    <row r="1161" spans="11:12" x14ac:dyDescent="0.2">
      <c r="K1161" s="5"/>
      <c r="L1161" s="5"/>
    </row>
    <row r="1162" spans="11:12" x14ac:dyDescent="0.2">
      <c r="K1162" s="5"/>
      <c r="L1162" s="5"/>
    </row>
    <row r="1163" spans="11:12" x14ac:dyDescent="0.2">
      <c r="K1163" s="5"/>
      <c r="L1163" s="5"/>
    </row>
    <row r="1164" spans="11:12" x14ac:dyDescent="0.2">
      <c r="K1164" s="5"/>
      <c r="L1164" s="5"/>
    </row>
    <row r="1165" spans="11:12" x14ac:dyDescent="0.2">
      <c r="K1165" s="5"/>
      <c r="L1165" s="5"/>
    </row>
    <row r="1166" spans="11:12" x14ac:dyDescent="0.2">
      <c r="K1166" s="5"/>
      <c r="L1166" s="5"/>
    </row>
    <row r="1167" spans="11:12" x14ac:dyDescent="0.2">
      <c r="K1167" s="5"/>
      <c r="L1167" s="5"/>
    </row>
    <row r="1168" spans="11:12" x14ac:dyDescent="0.2">
      <c r="K1168" s="5"/>
      <c r="L1168" s="5"/>
    </row>
    <row r="1169" spans="11:12" x14ac:dyDescent="0.2">
      <c r="K1169" s="5"/>
      <c r="L1169" s="5"/>
    </row>
    <row r="1170" spans="11:12" x14ac:dyDescent="0.2">
      <c r="K1170" s="5"/>
      <c r="L1170" s="5"/>
    </row>
    <row r="1171" spans="11:12" x14ac:dyDescent="0.2">
      <c r="K1171" s="5"/>
      <c r="L1171" s="5"/>
    </row>
    <row r="1172" spans="11:12" x14ac:dyDescent="0.2">
      <c r="K1172" s="5"/>
      <c r="L1172" s="5"/>
    </row>
    <row r="1173" spans="11:12" x14ac:dyDescent="0.2">
      <c r="K1173" s="5"/>
      <c r="L1173" s="5"/>
    </row>
    <row r="1174" spans="11:12" x14ac:dyDescent="0.2">
      <c r="K1174" s="5"/>
      <c r="L1174" s="5"/>
    </row>
    <row r="1175" spans="11:12" x14ac:dyDescent="0.2">
      <c r="K1175" s="5"/>
      <c r="L1175" s="5"/>
    </row>
    <row r="1176" spans="11:12" x14ac:dyDescent="0.2">
      <c r="K1176" s="5"/>
      <c r="L1176" s="5"/>
    </row>
    <row r="1177" spans="11:12" x14ac:dyDescent="0.2">
      <c r="K1177" s="5"/>
      <c r="L1177" s="5"/>
    </row>
    <row r="1178" spans="11:12" x14ac:dyDescent="0.2">
      <c r="K1178" s="5"/>
      <c r="L1178" s="5"/>
    </row>
    <row r="1179" spans="11:12" x14ac:dyDescent="0.2">
      <c r="K1179" s="5"/>
      <c r="L1179" s="5"/>
    </row>
    <row r="1180" spans="11:12" x14ac:dyDescent="0.2">
      <c r="K1180" s="5"/>
      <c r="L1180" s="5"/>
    </row>
    <row r="1181" spans="11:12" x14ac:dyDescent="0.2">
      <c r="K1181" s="5"/>
      <c r="L1181" s="5"/>
    </row>
    <row r="1182" spans="11:12" x14ac:dyDescent="0.2">
      <c r="K1182" s="5"/>
      <c r="L1182" s="5"/>
    </row>
    <row r="1183" spans="11:12" x14ac:dyDescent="0.2">
      <c r="K1183" s="5"/>
      <c r="L1183" s="5"/>
    </row>
    <row r="1184" spans="11:12" x14ac:dyDescent="0.2">
      <c r="K1184" s="5"/>
      <c r="L1184" s="5"/>
    </row>
    <row r="1185" spans="11:12" x14ac:dyDescent="0.2">
      <c r="K1185" s="5"/>
      <c r="L1185" s="5"/>
    </row>
    <row r="1186" spans="11:12" x14ac:dyDescent="0.2">
      <c r="K1186" s="5"/>
      <c r="L1186" s="5"/>
    </row>
    <row r="1187" spans="11:12" x14ac:dyDescent="0.2">
      <c r="K1187" s="5"/>
      <c r="L1187" s="5"/>
    </row>
    <row r="1188" spans="11:12" x14ac:dyDescent="0.2">
      <c r="K1188" s="5"/>
      <c r="L1188" s="5"/>
    </row>
    <row r="1189" spans="11:12" x14ac:dyDescent="0.2">
      <c r="K1189" s="5"/>
      <c r="L1189" s="5"/>
    </row>
    <row r="1190" spans="11:12" x14ac:dyDescent="0.2">
      <c r="K1190" s="5"/>
      <c r="L1190" s="5"/>
    </row>
    <row r="1191" spans="11:12" x14ac:dyDescent="0.2">
      <c r="K1191" s="5"/>
      <c r="L1191" s="5"/>
    </row>
    <row r="1192" spans="11:12" x14ac:dyDescent="0.2">
      <c r="K1192" s="5"/>
      <c r="L1192" s="5"/>
    </row>
    <row r="1193" spans="11:12" x14ac:dyDescent="0.2">
      <c r="K1193" s="5"/>
      <c r="L1193" s="5"/>
    </row>
    <row r="1194" spans="11:12" x14ac:dyDescent="0.2">
      <c r="K1194" s="5"/>
      <c r="L1194" s="5"/>
    </row>
    <row r="1195" spans="11:12" x14ac:dyDescent="0.2">
      <c r="K1195" s="5"/>
      <c r="L1195" s="5"/>
    </row>
    <row r="1196" spans="11:12" x14ac:dyDescent="0.2">
      <c r="K1196" s="5"/>
      <c r="L1196" s="5"/>
    </row>
    <row r="1197" spans="11:12" x14ac:dyDescent="0.2">
      <c r="K1197" s="5"/>
      <c r="L1197" s="5"/>
    </row>
    <row r="1198" spans="11:12" x14ac:dyDescent="0.2">
      <c r="K1198" s="5"/>
      <c r="L1198" s="5"/>
    </row>
    <row r="1199" spans="11:12" x14ac:dyDescent="0.2">
      <c r="K1199" s="5"/>
      <c r="L1199" s="5"/>
    </row>
    <row r="1200" spans="11:12" x14ac:dyDescent="0.2">
      <c r="K1200" s="5"/>
      <c r="L1200" s="5"/>
    </row>
    <row r="1201" spans="11:12" x14ac:dyDescent="0.2">
      <c r="K1201" s="5"/>
      <c r="L1201" s="5"/>
    </row>
    <row r="1202" spans="11:12" x14ac:dyDescent="0.2">
      <c r="K1202" s="5"/>
      <c r="L1202" s="5"/>
    </row>
    <row r="1203" spans="11:12" x14ac:dyDescent="0.2">
      <c r="K1203" s="5"/>
      <c r="L1203" s="5"/>
    </row>
    <row r="1204" spans="11:12" x14ac:dyDescent="0.2">
      <c r="K1204" s="5"/>
      <c r="L1204" s="5"/>
    </row>
    <row r="1205" spans="11:12" x14ac:dyDescent="0.2">
      <c r="K1205" s="5"/>
      <c r="L1205" s="5"/>
    </row>
    <row r="1206" spans="11:12" x14ac:dyDescent="0.2">
      <c r="K1206" s="5"/>
      <c r="L1206" s="5"/>
    </row>
    <row r="1207" spans="11:12" x14ac:dyDescent="0.2">
      <c r="K1207" s="5"/>
      <c r="L1207" s="5"/>
    </row>
    <row r="1208" spans="11:12" x14ac:dyDescent="0.2">
      <c r="K1208" s="5"/>
      <c r="L1208" s="5"/>
    </row>
    <row r="1209" spans="11:12" x14ac:dyDescent="0.2">
      <c r="K1209" s="5"/>
      <c r="L1209" s="5"/>
    </row>
    <row r="1210" spans="11:12" x14ac:dyDescent="0.2">
      <c r="K1210" s="5"/>
      <c r="L1210" s="5"/>
    </row>
    <row r="1211" spans="11:12" x14ac:dyDescent="0.2">
      <c r="K1211" s="5"/>
      <c r="L1211" s="5"/>
    </row>
    <row r="1212" spans="11:12" x14ac:dyDescent="0.2">
      <c r="K1212" s="5"/>
      <c r="L1212" s="5"/>
    </row>
    <row r="1213" spans="11:12" x14ac:dyDescent="0.2">
      <c r="K1213" s="5"/>
      <c r="L1213" s="5"/>
    </row>
    <row r="1214" spans="11:12" x14ac:dyDescent="0.2">
      <c r="K1214" s="5"/>
      <c r="L1214" s="5"/>
    </row>
    <row r="1215" spans="11:12" x14ac:dyDescent="0.2">
      <c r="K1215" s="5"/>
      <c r="L1215" s="5"/>
    </row>
    <row r="1216" spans="11:12" x14ac:dyDescent="0.2">
      <c r="K1216" s="5"/>
      <c r="L1216" s="5"/>
    </row>
    <row r="1217" spans="11:12" x14ac:dyDescent="0.2">
      <c r="K1217" s="5"/>
      <c r="L1217" s="5"/>
    </row>
    <row r="1218" spans="11:12" x14ac:dyDescent="0.2">
      <c r="K1218" s="5"/>
      <c r="L1218" s="5"/>
    </row>
    <row r="1219" spans="11:12" x14ac:dyDescent="0.2">
      <c r="K1219" s="5"/>
      <c r="L1219" s="5"/>
    </row>
    <row r="1220" spans="11:12" x14ac:dyDescent="0.2">
      <c r="K1220" s="5"/>
      <c r="L1220" s="5"/>
    </row>
    <row r="1221" spans="11:12" x14ac:dyDescent="0.2">
      <c r="K1221" s="5"/>
      <c r="L1221" s="5"/>
    </row>
    <row r="1222" spans="11:12" x14ac:dyDescent="0.2">
      <c r="K1222" s="5"/>
      <c r="L1222" s="5"/>
    </row>
    <row r="1223" spans="11:12" x14ac:dyDescent="0.2">
      <c r="K1223" s="5"/>
      <c r="L1223" s="5"/>
    </row>
    <row r="1224" spans="11:12" x14ac:dyDescent="0.2">
      <c r="K1224" s="5"/>
      <c r="L1224" s="5"/>
    </row>
    <row r="1225" spans="11:12" x14ac:dyDescent="0.2">
      <c r="K1225" s="5"/>
      <c r="L1225" s="5"/>
    </row>
    <row r="1226" spans="11:12" x14ac:dyDescent="0.2">
      <c r="K1226" s="5"/>
      <c r="L1226" s="5"/>
    </row>
    <row r="1227" spans="11:12" x14ac:dyDescent="0.2">
      <c r="K1227" s="5"/>
      <c r="L1227" s="5"/>
    </row>
    <row r="1228" spans="11:12" x14ac:dyDescent="0.2">
      <c r="K1228" s="5"/>
      <c r="L1228" s="5"/>
    </row>
    <row r="1229" spans="11:12" x14ac:dyDescent="0.2">
      <c r="K1229" s="5"/>
      <c r="L1229" s="5"/>
    </row>
    <row r="1230" spans="11:12" x14ac:dyDescent="0.2">
      <c r="K1230" s="5"/>
      <c r="L1230" s="5"/>
    </row>
    <row r="1231" spans="11:12" x14ac:dyDescent="0.2">
      <c r="K1231" s="5"/>
      <c r="L1231" s="5"/>
    </row>
    <row r="1232" spans="11:12" x14ac:dyDescent="0.2">
      <c r="K1232" s="5"/>
      <c r="L1232" s="5"/>
    </row>
    <row r="1233" spans="11:12" x14ac:dyDescent="0.2">
      <c r="K1233" s="5"/>
      <c r="L1233" s="5"/>
    </row>
    <row r="1234" spans="11:12" x14ac:dyDescent="0.2">
      <c r="K1234" s="5"/>
      <c r="L1234" s="5"/>
    </row>
    <row r="1235" spans="11:12" x14ac:dyDescent="0.2">
      <c r="K1235" s="5"/>
      <c r="L1235" s="5"/>
    </row>
    <row r="1236" spans="11:12" x14ac:dyDescent="0.2">
      <c r="K1236" s="5"/>
      <c r="L1236" s="5"/>
    </row>
    <row r="1237" spans="11:12" x14ac:dyDescent="0.2">
      <c r="K1237" s="5"/>
      <c r="L1237" s="5"/>
    </row>
    <row r="1238" spans="11:12" x14ac:dyDescent="0.2">
      <c r="K1238" s="5"/>
      <c r="L1238" s="5"/>
    </row>
    <row r="1239" spans="11:12" x14ac:dyDescent="0.2">
      <c r="K1239" s="5"/>
      <c r="L1239" s="5"/>
    </row>
    <row r="1240" spans="11:12" x14ac:dyDescent="0.2">
      <c r="K1240" s="5"/>
      <c r="L1240" s="5"/>
    </row>
    <row r="1241" spans="11:12" x14ac:dyDescent="0.2">
      <c r="K1241" s="5"/>
      <c r="L1241" s="5"/>
    </row>
    <row r="1242" spans="11:12" x14ac:dyDescent="0.2">
      <c r="K1242" s="5"/>
      <c r="L1242" s="5"/>
    </row>
    <row r="1243" spans="11:12" x14ac:dyDescent="0.2">
      <c r="K1243" s="5"/>
      <c r="L1243" s="5"/>
    </row>
    <row r="1244" spans="11:12" x14ac:dyDescent="0.2">
      <c r="K1244" s="5"/>
      <c r="L1244" s="5"/>
    </row>
    <row r="1245" spans="11:12" x14ac:dyDescent="0.2">
      <c r="K1245" s="5"/>
      <c r="L1245" s="5"/>
    </row>
    <row r="1246" spans="11:12" x14ac:dyDescent="0.2">
      <c r="K1246" s="5"/>
      <c r="L1246" s="5"/>
    </row>
    <row r="1247" spans="11:12" x14ac:dyDescent="0.2">
      <c r="K1247" s="5"/>
      <c r="L1247" s="5"/>
    </row>
    <row r="1248" spans="11:12" x14ac:dyDescent="0.2">
      <c r="K1248" s="5"/>
      <c r="L1248" s="5"/>
    </row>
    <row r="1249" spans="11:12" x14ac:dyDescent="0.2">
      <c r="K1249" s="5"/>
      <c r="L1249" s="5"/>
    </row>
    <row r="1250" spans="11:12" x14ac:dyDescent="0.2">
      <c r="K1250" s="5"/>
      <c r="L1250" s="5"/>
    </row>
    <row r="1251" spans="11:12" x14ac:dyDescent="0.2">
      <c r="K1251" s="5"/>
      <c r="L1251" s="5"/>
    </row>
    <row r="1252" spans="11:12" x14ac:dyDescent="0.2">
      <c r="K1252" s="5"/>
      <c r="L1252" s="5"/>
    </row>
    <row r="1253" spans="11:12" x14ac:dyDescent="0.2">
      <c r="K1253" s="5"/>
      <c r="L1253" s="5"/>
    </row>
    <row r="1254" spans="11:12" x14ac:dyDescent="0.2">
      <c r="K1254" s="5"/>
      <c r="L1254" s="5"/>
    </row>
    <row r="1255" spans="11:12" x14ac:dyDescent="0.2">
      <c r="K1255" s="5"/>
      <c r="L1255" s="5"/>
    </row>
    <row r="1256" spans="11:12" x14ac:dyDescent="0.2">
      <c r="K1256" s="5"/>
      <c r="L1256" s="5"/>
    </row>
    <row r="1257" spans="11:12" x14ac:dyDescent="0.2">
      <c r="K1257" s="5"/>
      <c r="L1257" s="5"/>
    </row>
    <row r="1258" spans="11:12" x14ac:dyDescent="0.2">
      <c r="K1258" s="5"/>
      <c r="L1258" s="5"/>
    </row>
    <row r="1259" spans="11:12" x14ac:dyDescent="0.2">
      <c r="K1259" s="5"/>
      <c r="L1259" s="5"/>
    </row>
    <row r="1260" spans="11:12" x14ac:dyDescent="0.2">
      <c r="K1260" s="5"/>
      <c r="L1260" s="5"/>
    </row>
    <row r="1261" spans="11:12" x14ac:dyDescent="0.2">
      <c r="K1261" s="5"/>
      <c r="L1261" s="5"/>
    </row>
    <row r="1262" spans="11:12" x14ac:dyDescent="0.2">
      <c r="K1262" s="5"/>
      <c r="L1262" s="5"/>
    </row>
    <row r="1263" spans="11:12" x14ac:dyDescent="0.2">
      <c r="K1263" s="5"/>
      <c r="L1263" s="5"/>
    </row>
    <row r="1264" spans="11:12" x14ac:dyDescent="0.2">
      <c r="K1264" s="5"/>
      <c r="L1264" s="5"/>
    </row>
    <row r="1265" spans="11:12" x14ac:dyDescent="0.2">
      <c r="K1265" s="5"/>
      <c r="L1265" s="5"/>
    </row>
    <row r="1266" spans="11:12" x14ac:dyDescent="0.2">
      <c r="K1266" s="5"/>
      <c r="L1266" s="5"/>
    </row>
    <row r="1267" spans="11:12" x14ac:dyDescent="0.2">
      <c r="K1267" s="5"/>
      <c r="L1267" s="5"/>
    </row>
    <row r="1268" spans="11:12" x14ac:dyDescent="0.2">
      <c r="K1268" s="5"/>
      <c r="L1268" s="5"/>
    </row>
    <row r="1269" spans="11:12" x14ac:dyDescent="0.2">
      <c r="K1269" s="5"/>
      <c r="L1269" s="5"/>
    </row>
    <row r="1270" spans="11:12" x14ac:dyDescent="0.2">
      <c r="K1270" s="5"/>
      <c r="L1270" s="5"/>
    </row>
    <row r="1271" spans="11:12" x14ac:dyDescent="0.2">
      <c r="K1271" s="5"/>
      <c r="L1271" s="5"/>
    </row>
    <row r="1272" spans="11:12" x14ac:dyDescent="0.2">
      <c r="K1272" s="5"/>
      <c r="L1272" s="5"/>
    </row>
    <row r="1273" spans="11:12" x14ac:dyDescent="0.2">
      <c r="K1273" s="5"/>
      <c r="L1273" s="5"/>
    </row>
    <row r="1274" spans="11:12" x14ac:dyDescent="0.2">
      <c r="K1274" s="5"/>
      <c r="L1274" s="5"/>
    </row>
    <row r="1275" spans="11:12" x14ac:dyDescent="0.2">
      <c r="K1275" s="5"/>
      <c r="L1275" s="5"/>
    </row>
    <row r="1276" spans="11:12" x14ac:dyDescent="0.2">
      <c r="K1276" s="5"/>
      <c r="L1276" s="5"/>
    </row>
    <row r="1277" spans="11:12" x14ac:dyDescent="0.2">
      <c r="K1277" s="5"/>
      <c r="L1277" s="5"/>
    </row>
    <row r="1278" spans="11:12" x14ac:dyDescent="0.2">
      <c r="K1278" s="5"/>
      <c r="L1278" s="5"/>
    </row>
    <row r="1279" spans="11:12" x14ac:dyDescent="0.2">
      <c r="K1279" s="5"/>
      <c r="L1279" s="5"/>
    </row>
    <row r="1280" spans="11:12" x14ac:dyDescent="0.2">
      <c r="K1280" s="5"/>
      <c r="L1280" s="5"/>
    </row>
    <row r="1281" spans="11:12" x14ac:dyDescent="0.2">
      <c r="K1281" s="5"/>
      <c r="L1281" s="5"/>
    </row>
    <row r="1282" spans="11:12" x14ac:dyDescent="0.2">
      <c r="K1282" s="5"/>
      <c r="L1282" s="5"/>
    </row>
    <row r="1283" spans="11:12" x14ac:dyDescent="0.2">
      <c r="K1283" s="5"/>
      <c r="L1283" s="5"/>
    </row>
    <row r="1284" spans="11:12" x14ac:dyDescent="0.2">
      <c r="K1284" s="5"/>
      <c r="L1284" s="5"/>
    </row>
    <row r="1285" spans="11:12" x14ac:dyDescent="0.2">
      <c r="K1285" s="5"/>
      <c r="L1285" s="5"/>
    </row>
    <row r="1286" spans="11:12" x14ac:dyDescent="0.2">
      <c r="K1286" s="5"/>
      <c r="L1286" s="5"/>
    </row>
    <row r="1287" spans="11:12" x14ac:dyDescent="0.2">
      <c r="K1287" s="5"/>
      <c r="L1287" s="5"/>
    </row>
    <row r="1288" spans="11:12" x14ac:dyDescent="0.2">
      <c r="K1288" s="5"/>
      <c r="L1288" s="5"/>
    </row>
    <row r="1289" spans="11:12" x14ac:dyDescent="0.2">
      <c r="K1289" s="5"/>
      <c r="L1289" s="5"/>
    </row>
    <row r="1290" spans="11:12" x14ac:dyDescent="0.2">
      <c r="K1290" s="5"/>
      <c r="L1290" s="5"/>
    </row>
    <row r="1291" spans="11:12" x14ac:dyDescent="0.2">
      <c r="K1291" s="5"/>
      <c r="L1291" s="5"/>
    </row>
    <row r="1292" spans="11:12" x14ac:dyDescent="0.2">
      <c r="K1292" s="5"/>
      <c r="L1292" s="5"/>
    </row>
    <row r="1293" spans="11:12" x14ac:dyDescent="0.2">
      <c r="K1293" s="5"/>
      <c r="L1293" s="5"/>
    </row>
    <row r="1294" spans="11:12" x14ac:dyDescent="0.2">
      <c r="K1294" s="5"/>
      <c r="L1294" s="5"/>
    </row>
    <row r="1295" spans="11:12" x14ac:dyDescent="0.2">
      <c r="K1295" s="5"/>
      <c r="L1295" s="5"/>
    </row>
    <row r="1296" spans="11:12" x14ac:dyDescent="0.2">
      <c r="K1296" s="5"/>
      <c r="L1296" s="5"/>
    </row>
    <row r="1297" spans="11:12" x14ac:dyDescent="0.2">
      <c r="K1297" s="5"/>
      <c r="L1297" s="5"/>
    </row>
    <row r="1298" spans="11:12" x14ac:dyDescent="0.2">
      <c r="K1298" s="5"/>
      <c r="L1298" s="5"/>
    </row>
    <row r="1299" spans="11:12" x14ac:dyDescent="0.2">
      <c r="K1299" s="5"/>
      <c r="L1299" s="5"/>
    </row>
    <row r="1300" spans="11:12" x14ac:dyDescent="0.2">
      <c r="K1300" s="5"/>
      <c r="L1300" s="5"/>
    </row>
    <row r="1301" spans="11:12" x14ac:dyDescent="0.2">
      <c r="K1301" s="5"/>
      <c r="L1301" s="5"/>
    </row>
    <row r="1302" spans="11:12" x14ac:dyDescent="0.2">
      <c r="K1302" s="5"/>
      <c r="L1302" s="5"/>
    </row>
    <row r="1303" spans="11:12" x14ac:dyDescent="0.2">
      <c r="K1303" s="5"/>
      <c r="L1303" s="5"/>
    </row>
    <row r="1304" spans="11:12" x14ac:dyDescent="0.2">
      <c r="K1304" s="5"/>
      <c r="L1304" s="5"/>
    </row>
    <row r="1305" spans="11:12" x14ac:dyDescent="0.2">
      <c r="K1305" s="5"/>
      <c r="L1305" s="5"/>
    </row>
    <row r="1306" spans="11:12" x14ac:dyDescent="0.2">
      <c r="K1306" s="5"/>
      <c r="L1306" s="5"/>
    </row>
    <row r="1307" spans="11:12" x14ac:dyDescent="0.2">
      <c r="K1307" s="5"/>
      <c r="L1307" s="5"/>
    </row>
    <row r="1308" spans="11:12" x14ac:dyDescent="0.2">
      <c r="K1308" s="5"/>
      <c r="L1308" s="5"/>
    </row>
    <row r="1309" spans="11:12" x14ac:dyDescent="0.2">
      <c r="K1309" s="5"/>
      <c r="L1309" s="5"/>
    </row>
    <row r="1310" spans="11:12" x14ac:dyDescent="0.2">
      <c r="K1310" s="5"/>
      <c r="L1310" s="5"/>
    </row>
    <row r="1311" spans="11:12" x14ac:dyDescent="0.2">
      <c r="K1311" s="5"/>
      <c r="L1311" s="5"/>
    </row>
    <row r="1312" spans="11:12" x14ac:dyDescent="0.2">
      <c r="K1312" s="5"/>
      <c r="L1312" s="5"/>
    </row>
    <row r="1313" spans="11:12" x14ac:dyDescent="0.2">
      <c r="K1313" s="5"/>
      <c r="L1313" s="5"/>
    </row>
    <row r="1314" spans="11:12" x14ac:dyDescent="0.2">
      <c r="K1314" s="5"/>
      <c r="L1314" s="5"/>
    </row>
    <row r="1315" spans="11:12" x14ac:dyDescent="0.2">
      <c r="K1315" s="5"/>
      <c r="L1315" s="5"/>
    </row>
    <row r="1316" spans="11:12" x14ac:dyDescent="0.2">
      <c r="K1316" s="5"/>
      <c r="L1316" s="5"/>
    </row>
    <row r="1317" spans="11:12" x14ac:dyDescent="0.2">
      <c r="K1317" s="5"/>
      <c r="L1317" s="5"/>
    </row>
    <row r="1318" spans="11:12" x14ac:dyDescent="0.2">
      <c r="K1318" s="5"/>
      <c r="L1318" s="5"/>
    </row>
    <row r="1319" spans="11:12" x14ac:dyDescent="0.2">
      <c r="K1319" s="5"/>
      <c r="L1319" s="5"/>
    </row>
    <row r="1320" spans="11:12" x14ac:dyDescent="0.2">
      <c r="K1320" s="5"/>
      <c r="L1320" s="5"/>
    </row>
    <row r="1321" spans="11:12" x14ac:dyDescent="0.2">
      <c r="K1321" s="5"/>
      <c r="L1321" s="5"/>
    </row>
    <row r="1322" spans="11:12" x14ac:dyDescent="0.2">
      <c r="K1322" s="5"/>
      <c r="L1322" s="5"/>
    </row>
    <row r="1323" spans="11:12" x14ac:dyDescent="0.2">
      <c r="K1323" s="5"/>
      <c r="L1323" s="5"/>
    </row>
    <row r="1324" spans="11:12" x14ac:dyDescent="0.2">
      <c r="K1324" s="5"/>
      <c r="L1324" s="5"/>
    </row>
    <row r="1325" spans="11:12" x14ac:dyDescent="0.2">
      <c r="K1325" s="5"/>
      <c r="L1325" s="5"/>
    </row>
    <row r="1326" spans="11:12" x14ac:dyDescent="0.2">
      <c r="K1326" s="5"/>
      <c r="L1326" s="5"/>
    </row>
    <row r="1327" spans="11:12" x14ac:dyDescent="0.2">
      <c r="K1327" s="5"/>
      <c r="L1327" s="5"/>
    </row>
    <row r="1328" spans="11:12" x14ac:dyDescent="0.2">
      <c r="K1328" s="5"/>
      <c r="L1328" s="5"/>
    </row>
    <row r="1329" spans="11:12" x14ac:dyDescent="0.2">
      <c r="K1329" s="5"/>
      <c r="L1329" s="5"/>
    </row>
    <row r="1330" spans="11:12" x14ac:dyDescent="0.2">
      <c r="K1330" s="5"/>
      <c r="L1330" s="5"/>
    </row>
    <row r="1331" spans="11:12" x14ac:dyDescent="0.2">
      <c r="K1331" s="5"/>
      <c r="L1331" s="5"/>
    </row>
    <row r="1332" spans="11:12" x14ac:dyDescent="0.2">
      <c r="K1332" s="5"/>
      <c r="L1332" s="5"/>
    </row>
    <row r="1333" spans="11:12" x14ac:dyDescent="0.2">
      <c r="K1333" s="5"/>
      <c r="L1333" s="5"/>
    </row>
    <row r="1334" spans="11:12" x14ac:dyDescent="0.2">
      <c r="K1334" s="5"/>
      <c r="L1334" s="5"/>
    </row>
    <row r="1335" spans="11:12" x14ac:dyDescent="0.2">
      <c r="K1335" s="5"/>
      <c r="L1335" s="5"/>
    </row>
    <row r="1336" spans="11:12" x14ac:dyDescent="0.2">
      <c r="K1336" s="5"/>
      <c r="L1336" s="5"/>
    </row>
    <row r="1337" spans="11:12" x14ac:dyDescent="0.2">
      <c r="K1337" s="5"/>
      <c r="L1337" s="5"/>
    </row>
    <row r="1338" spans="11:12" x14ac:dyDescent="0.2">
      <c r="K1338" s="5"/>
      <c r="L1338" s="5"/>
    </row>
    <row r="1339" spans="11:12" x14ac:dyDescent="0.2">
      <c r="K1339" s="5"/>
      <c r="L1339" s="5"/>
    </row>
    <row r="1340" spans="11:12" x14ac:dyDescent="0.2">
      <c r="K1340" s="5"/>
      <c r="L1340" s="5"/>
    </row>
    <row r="1341" spans="11:12" x14ac:dyDescent="0.2">
      <c r="K1341" s="5"/>
      <c r="L1341" s="5"/>
    </row>
    <row r="1342" spans="11:12" x14ac:dyDescent="0.2">
      <c r="K1342" s="5"/>
      <c r="L1342" s="5"/>
    </row>
    <row r="1343" spans="11:12" x14ac:dyDescent="0.2">
      <c r="K1343" s="5"/>
      <c r="L1343" s="5"/>
    </row>
    <row r="1344" spans="11:12" x14ac:dyDescent="0.2">
      <c r="K1344" s="5"/>
      <c r="L1344" s="5"/>
    </row>
    <row r="1345" spans="11:12" x14ac:dyDescent="0.2">
      <c r="K1345" s="5"/>
      <c r="L1345" s="5"/>
    </row>
    <row r="1346" spans="11:12" x14ac:dyDescent="0.2">
      <c r="K1346" s="5"/>
      <c r="L1346" s="5"/>
    </row>
    <row r="1347" spans="11:12" x14ac:dyDescent="0.2">
      <c r="K1347" s="5"/>
      <c r="L1347" s="5"/>
    </row>
    <row r="1348" spans="11:12" x14ac:dyDescent="0.2">
      <c r="K1348" s="5"/>
      <c r="L1348" s="5"/>
    </row>
    <row r="1349" spans="11:12" x14ac:dyDescent="0.2">
      <c r="K1349" s="5"/>
      <c r="L1349" s="5"/>
    </row>
    <row r="1350" spans="11:12" x14ac:dyDescent="0.2">
      <c r="K1350" s="5"/>
      <c r="L1350" s="5"/>
    </row>
    <row r="1351" spans="11:12" x14ac:dyDescent="0.2">
      <c r="K1351" s="5"/>
      <c r="L1351" s="5"/>
    </row>
    <row r="1352" spans="11:12" x14ac:dyDescent="0.2">
      <c r="K1352" s="5"/>
      <c r="L1352" s="5"/>
    </row>
    <row r="1353" spans="11:12" x14ac:dyDescent="0.2">
      <c r="K1353" s="5"/>
      <c r="L1353" s="5"/>
    </row>
    <row r="1354" spans="11:12" x14ac:dyDescent="0.2">
      <c r="K1354" s="5"/>
      <c r="L1354" s="5"/>
    </row>
    <row r="1355" spans="11:12" x14ac:dyDescent="0.2">
      <c r="K1355" s="5"/>
      <c r="L1355" s="5"/>
    </row>
    <row r="1356" spans="11:12" x14ac:dyDescent="0.2">
      <c r="K1356" s="5"/>
      <c r="L1356" s="5"/>
    </row>
    <row r="1357" spans="11:12" x14ac:dyDescent="0.2">
      <c r="K1357" s="5"/>
      <c r="L1357" s="5"/>
    </row>
    <row r="1358" spans="11:12" x14ac:dyDescent="0.2">
      <c r="K1358" s="5"/>
      <c r="L1358" s="5"/>
    </row>
    <row r="1359" spans="11:12" x14ac:dyDescent="0.2">
      <c r="K1359" s="5"/>
      <c r="L1359" s="5"/>
    </row>
    <row r="1360" spans="11:12" x14ac:dyDescent="0.2">
      <c r="K1360" s="5"/>
      <c r="L1360" s="5"/>
    </row>
    <row r="1361" spans="11:12" x14ac:dyDescent="0.2">
      <c r="K1361" s="5"/>
      <c r="L1361" s="5"/>
    </row>
    <row r="1362" spans="11:12" x14ac:dyDescent="0.2">
      <c r="K1362" s="5"/>
      <c r="L1362" s="5"/>
    </row>
    <row r="1363" spans="11:12" x14ac:dyDescent="0.2">
      <c r="K1363" s="5"/>
      <c r="L1363" s="5"/>
    </row>
    <row r="1364" spans="11:12" x14ac:dyDescent="0.2">
      <c r="K1364" s="5"/>
      <c r="L1364" s="5"/>
    </row>
    <row r="1365" spans="11:12" x14ac:dyDescent="0.2">
      <c r="K1365" s="5"/>
      <c r="L1365" s="5"/>
    </row>
    <row r="1366" spans="11:12" x14ac:dyDescent="0.2">
      <c r="K1366" s="5"/>
      <c r="L1366" s="5"/>
    </row>
    <row r="1367" spans="11:12" x14ac:dyDescent="0.2">
      <c r="K1367" s="5"/>
      <c r="L1367" s="5"/>
    </row>
    <row r="1368" spans="11:12" x14ac:dyDescent="0.2">
      <c r="K1368" s="5"/>
      <c r="L1368" s="5"/>
    </row>
    <row r="1369" spans="11:12" x14ac:dyDescent="0.2">
      <c r="K1369" s="5"/>
      <c r="L1369" s="5"/>
    </row>
    <row r="1370" spans="11:12" x14ac:dyDescent="0.2">
      <c r="K1370" s="5"/>
      <c r="L1370" s="5"/>
    </row>
    <row r="1371" spans="11:12" x14ac:dyDescent="0.2">
      <c r="K1371" s="5"/>
      <c r="L1371" s="5"/>
    </row>
    <row r="1372" spans="11:12" x14ac:dyDescent="0.2">
      <c r="K1372" s="5"/>
      <c r="L1372" s="5"/>
    </row>
    <row r="1373" spans="11:12" x14ac:dyDescent="0.2">
      <c r="K1373" s="5"/>
      <c r="L1373" s="5"/>
    </row>
    <row r="1374" spans="11:12" x14ac:dyDescent="0.2">
      <c r="K1374" s="5"/>
      <c r="L1374" s="5"/>
    </row>
    <row r="1375" spans="11:12" x14ac:dyDescent="0.2">
      <c r="K1375" s="5"/>
      <c r="L1375" s="5"/>
    </row>
    <row r="1376" spans="11:12" x14ac:dyDescent="0.2">
      <c r="K1376" s="5"/>
      <c r="L1376" s="5"/>
    </row>
    <row r="1377" spans="11:12" x14ac:dyDescent="0.2">
      <c r="K1377" s="5"/>
      <c r="L1377" s="5"/>
    </row>
    <row r="1378" spans="11:12" x14ac:dyDescent="0.2">
      <c r="K1378" s="5"/>
      <c r="L1378" s="5"/>
    </row>
    <row r="1379" spans="11:12" x14ac:dyDescent="0.2">
      <c r="K1379" s="5"/>
      <c r="L1379" s="5"/>
    </row>
    <row r="1380" spans="11:12" x14ac:dyDescent="0.2">
      <c r="K1380" s="5"/>
      <c r="L1380" s="5"/>
    </row>
    <row r="1381" spans="11:12" x14ac:dyDescent="0.2">
      <c r="K1381" s="5"/>
      <c r="L1381" s="5"/>
    </row>
    <row r="1382" spans="11:12" x14ac:dyDescent="0.2">
      <c r="K1382" s="5"/>
      <c r="L1382" s="5"/>
    </row>
    <row r="1383" spans="11:12" x14ac:dyDescent="0.2">
      <c r="K1383" s="5"/>
      <c r="L1383" s="5"/>
    </row>
    <row r="1384" spans="11:12" x14ac:dyDescent="0.2">
      <c r="K1384" s="5"/>
      <c r="L1384" s="5"/>
    </row>
    <row r="1385" spans="11:12" x14ac:dyDescent="0.2">
      <c r="K1385" s="5"/>
      <c r="L1385" s="5"/>
    </row>
    <row r="1386" spans="11:12" x14ac:dyDescent="0.2">
      <c r="K1386" s="5"/>
      <c r="L1386" s="5"/>
    </row>
    <row r="1387" spans="11:12" x14ac:dyDescent="0.2">
      <c r="K1387" s="5"/>
      <c r="L1387" s="5"/>
    </row>
    <row r="1388" spans="11:12" x14ac:dyDescent="0.2">
      <c r="K1388" s="5"/>
      <c r="L1388" s="5"/>
    </row>
    <row r="1389" spans="11:12" x14ac:dyDescent="0.2">
      <c r="K1389" s="5"/>
      <c r="L1389" s="5"/>
    </row>
    <row r="1390" spans="11:12" x14ac:dyDescent="0.2">
      <c r="K1390" s="5"/>
      <c r="L1390" s="5"/>
    </row>
    <row r="1391" spans="11:12" x14ac:dyDescent="0.2">
      <c r="K1391" s="5"/>
      <c r="L1391" s="5"/>
    </row>
    <row r="1392" spans="11:12" x14ac:dyDescent="0.2">
      <c r="K1392" s="5"/>
      <c r="L1392" s="5"/>
    </row>
    <row r="1393" spans="11:12" x14ac:dyDescent="0.2">
      <c r="K1393" s="5"/>
      <c r="L1393" s="5"/>
    </row>
    <row r="1394" spans="11:12" x14ac:dyDescent="0.2">
      <c r="K1394" s="5"/>
      <c r="L1394" s="5"/>
    </row>
    <row r="1395" spans="11:12" x14ac:dyDescent="0.2">
      <c r="K1395" s="5"/>
      <c r="L1395" s="5"/>
    </row>
    <row r="1396" spans="11:12" x14ac:dyDescent="0.2">
      <c r="K1396" s="5"/>
      <c r="L1396" s="5"/>
    </row>
    <row r="1397" spans="11:12" x14ac:dyDescent="0.2">
      <c r="K1397" s="5"/>
      <c r="L1397" s="5"/>
    </row>
    <row r="1398" spans="11:12" x14ac:dyDescent="0.2">
      <c r="K1398" s="5"/>
      <c r="L1398" s="5"/>
    </row>
    <row r="1399" spans="11:12" x14ac:dyDescent="0.2">
      <c r="K1399" s="5"/>
      <c r="L1399" s="5"/>
    </row>
    <row r="1400" spans="11:12" x14ac:dyDescent="0.2">
      <c r="K1400" s="5"/>
      <c r="L1400" s="5"/>
    </row>
    <row r="1401" spans="11:12" x14ac:dyDescent="0.2">
      <c r="K1401" s="5"/>
      <c r="L1401" s="5"/>
    </row>
    <row r="1402" spans="11:12" x14ac:dyDescent="0.2">
      <c r="K1402" s="5"/>
      <c r="L1402" s="5"/>
    </row>
    <row r="1403" spans="11:12" x14ac:dyDescent="0.2">
      <c r="K1403" s="5"/>
      <c r="L1403" s="5"/>
    </row>
    <row r="1404" spans="11:12" x14ac:dyDescent="0.2">
      <c r="K1404" s="5"/>
      <c r="L1404" s="5"/>
    </row>
    <row r="1405" spans="11:12" x14ac:dyDescent="0.2">
      <c r="K1405" s="5"/>
      <c r="L1405" s="5"/>
    </row>
    <row r="1406" spans="11:12" x14ac:dyDescent="0.2">
      <c r="K1406" s="5"/>
      <c r="L1406" s="5"/>
    </row>
    <row r="1407" spans="11:12" x14ac:dyDescent="0.2">
      <c r="K1407" s="5"/>
      <c r="L1407" s="5"/>
    </row>
    <row r="1408" spans="11:12" x14ac:dyDescent="0.2">
      <c r="K1408" s="5"/>
      <c r="L1408" s="5"/>
    </row>
    <row r="1409" spans="11:12" x14ac:dyDescent="0.2">
      <c r="K1409" s="5"/>
      <c r="L1409" s="5"/>
    </row>
    <row r="1410" spans="11:12" x14ac:dyDescent="0.2">
      <c r="K1410" s="5"/>
      <c r="L1410" s="5"/>
    </row>
    <row r="1411" spans="11:12" x14ac:dyDescent="0.2">
      <c r="K1411" s="5"/>
      <c r="L1411" s="5"/>
    </row>
    <row r="1412" spans="11:12" x14ac:dyDescent="0.2">
      <c r="K1412" s="5"/>
      <c r="L1412" s="5"/>
    </row>
    <row r="1413" spans="11:12" x14ac:dyDescent="0.2">
      <c r="K1413" s="5"/>
      <c r="L1413" s="5"/>
    </row>
    <row r="1414" spans="11:12" x14ac:dyDescent="0.2">
      <c r="K1414" s="5"/>
      <c r="L1414" s="5"/>
    </row>
    <row r="1415" spans="11:12" x14ac:dyDescent="0.2">
      <c r="K1415" s="5"/>
      <c r="L1415" s="5"/>
    </row>
    <row r="1416" spans="11:12" x14ac:dyDescent="0.2">
      <c r="K1416" s="5"/>
      <c r="L1416" s="5"/>
    </row>
    <row r="1417" spans="11:12" x14ac:dyDescent="0.2">
      <c r="K1417" s="5"/>
      <c r="L1417" s="5"/>
    </row>
    <row r="1418" spans="11:12" x14ac:dyDescent="0.2">
      <c r="K1418" s="5"/>
      <c r="L1418" s="5"/>
    </row>
    <row r="1419" spans="11:12" x14ac:dyDescent="0.2">
      <c r="K1419" s="5"/>
      <c r="L1419" s="5"/>
    </row>
    <row r="1420" spans="11:12" x14ac:dyDescent="0.2">
      <c r="K1420" s="5"/>
      <c r="L1420" s="5"/>
    </row>
    <row r="1421" spans="11:12" x14ac:dyDescent="0.2">
      <c r="K1421" s="5"/>
      <c r="L1421" s="5"/>
    </row>
    <row r="1422" spans="11:12" x14ac:dyDescent="0.2">
      <c r="K1422" s="5"/>
      <c r="L1422" s="5"/>
    </row>
    <row r="1423" spans="11:12" x14ac:dyDescent="0.2">
      <c r="K1423" s="5"/>
      <c r="L1423" s="5"/>
    </row>
    <row r="1424" spans="11:12" x14ac:dyDescent="0.2">
      <c r="K1424" s="5"/>
      <c r="L1424" s="5"/>
    </row>
    <row r="1425" spans="11:12" x14ac:dyDescent="0.2">
      <c r="K1425" s="5"/>
      <c r="L1425" s="5"/>
    </row>
    <row r="1426" spans="11:12" x14ac:dyDescent="0.2">
      <c r="K1426" s="5"/>
      <c r="L1426" s="5"/>
    </row>
    <row r="1427" spans="11:12" x14ac:dyDescent="0.2">
      <c r="K1427" s="5"/>
      <c r="L1427" s="5"/>
    </row>
    <row r="1428" spans="11:12" x14ac:dyDescent="0.2">
      <c r="K1428" s="5"/>
      <c r="L1428" s="5"/>
    </row>
    <row r="1429" spans="11:12" x14ac:dyDescent="0.2">
      <c r="K1429" s="5"/>
      <c r="L1429" s="5"/>
    </row>
    <row r="1430" spans="11:12" x14ac:dyDescent="0.2">
      <c r="K1430" s="5"/>
      <c r="L1430" s="5"/>
    </row>
    <row r="1431" spans="11:12" x14ac:dyDescent="0.2">
      <c r="K1431" s="5"/>
      <c r="L1431" s="5"/>
    </row>
    <row r="1432" spans="11:12" x14ac:dyDescent="0.2">
      <c r="K1432" s="5"/>
      <c r="L1432" s="5"/>
    </row>
    <row r="1433" spans="11:12" x14ac:dyDescent="0.2">
      <c r="K1433" s="5"/>
      <c r="L1433" s="5"/>
    </row>
    <row r="1434" spans="11:12" x14ac:dyDescent="0.2">
      <c r="K1434" s="5"/>
      <c r="L1434" s="5"/>
    </row>
    <row r="1435" spans="11:12" x14ac:dyDescent="0.2">
      <c r="K1435" s="5"/>
      <c r="L1435" s="5"/>
    </row>
    <row r="1436" spans="11:12" x14ac:dyDescent="0.2">
      <c r="K1436" s="5"/>
      <c r="L1436" s="5"/>
    </row>
    <row r="1437" spans="11:12" x14ac:dyDescent="0.2">
      <c r="K1437" s="5"/>
      <c r="L1437" s="5"/>
    </row>
    <row r="1438" spans="11:12" x14ac:dyDescent="0.2">
      <c r="K1438" s="5"/>
      <c r="L1438" s="5"/>
    </row>
    <row r="1439" spans="11:12" x14ac:dyDescent="0.2">
      <c r="K1439" s="5"/>
      <c r="L1439" s="5"/>
    </row>
    <row r="1440" spans="11:12" x14ac:dyDescent="0.2">
      <c r="K1440" s="5"/>
      <c r="L1440" s="5"/>
    </row>
    <row r="1441" spans="11:12" x14ac:dyDescent="0.2">
      <c r="K1441" s="5"/>
      <c r="L1441" s="5"/>
    </row>
    <row r="1442" spans="11:12" x14ac:dyDescent="0.2">
      <c r="K1442" s="5"/>
      <c r="L1442" s="5"/>
    </row>
    <row r="1443" spans="11:12" x14ac:dyDescent="0.2">
      <c r="K1443" s="5"/>
      <c r="L1443" s="5"/>
    </row>
    <row r="1444" spans="11:12" x14ac:dyDescent="0.2">
      <c r="K1444" s="5"/>
      <c r="L1444" s="5"/>
    </row>
    <row r="1445" spans="11:12" x14ac:dyDescent="0.2">
      <c r="K1445" s="5"/>
      <c r="L1445" s="5"/>
    </row>
    <row r="1446" spans="11:12" x14ac:dyDescent="0.2">
      <c r="K1446" s="5"/>
      <c r="L1446" s="5"/>
    </row>
    <row r="1447" spans="11:12" x14ac:dyDescent="0.2">
      <c r="K1447" s="5"/>
      <c r="L1447" s="5"/>
    </row>
    <row r="1448" spans="11:12" x14ac:dyDescent="0.2">
      <c r="K1448" s="5"/>
      <c r="L1448" s="5"/>
    </row>
    <row r="1449" spans="11:12" x14ac:dyDescent="0.2">
      <c r="K1449" s="5"/>
      <c r="L1449" s="5"/>
    </row>
    <row r="1450" spans="11:12" x14ac:dyDescent="0.2">
      <c r="K1450" s="5"/>
      <c r="L1450" s="5"/>
    </row>
    <row r="1451" spans="11:12" x14ac:dyDescent="0.2">
      <c r="K1451" s="5"/>
      <c r="L1451" s="5"/>
    </row>
    <row r="1452" spans="11:12" x14ac:dyDescent="0.2">
      <c r="K1452" s="5"/>
      <c r="L1452" s="5"/>
    </row>
    <row r="1453" spans="11:12" x14ac:dyDescent="0.2">
      <c r="K1453" s="5"/>
      <c r="L1453" s="5"/>
    </row>
    <row r="1454" spans="11:12" x14ac:dyDescent="0.2">
      <c r="K1454" s="5"/>
      <c r="L1454" s="5"/>
    </row>
    <row r="1455" spans="11:12" x14ac:dyDescent="0.2">
      <c r="K1455" s="5"/>
      <c r="L1455" s="5"/>
    </row>
    <row r="1456" spans="11:12" x14ac:dyDescent="0.2">
      <c r="K1456" s="5"/>
      <c r="L1456" s="5"/>
    </row>
    <row r="1457" spans="11:12" x14ac:dyDescent="0.2">
      <c r="K1457" s="5"/>
      <c r="L1457" s="5"/>
    </row>
    <row r="1458" spans="11:12" x14ac:dyDescent="0.2">
      <c r="K1458" s="5"/>
      <c r="L1458" s="5"/>
    </row>
    <row r="1459" spans="11:12" x14ac:dyDescent="0.2">
      <c r="K1459" s="5"/>
      <c r="L1459" s="5"/>
    </row>
    <row r="1460" spans="11:12" x14ac:dyDescent="0.2">
      <c r="K1460" s="5"/>
      <c r="L1460" s="5"/>
    </row>
    <row r="1461" spans="11:12" x14ac:dyDescent="0.2">
      <c r="K1461" s="5"/>
      <c r="L1461" s="5"/>
    </row>
    <row r="1462" spans="11:12" x14ac:dyDescent="0.2">
      <c r="K1462" s="5"/>
      <c r="L1462" s="5"/>
    </row>
    <row r="1463" spans="11:12" x14ac:dyDescent="0.2">
      <c r="K1463" s="5"/>
      <c r="L1463" s="5"/>
    </row>
    <row r="1464" spans="11:12" x14ac:dyDescent="0.2">
      <c r="K1464" s="5"/>
      <c r="L1464" s="5"/>
    </row>
    <row r="1465" spans="11:12" x14ac:dyDescent="0.2">
      <c r="K1465" s="5"/>
      <c r="L1465" s="5"/>
    </row>
    <row r="1466" spans="11:12" x14ac:dyDescent="0.2">
      <c r="K1466" s="5"/>
      <c r="L1466" s="5"/>
    </row>
    <row r="1467" spans="11:12" x14ac:dyDescent="0.2">
      <c r="K1467" s="5"/>
      <c r="L1467" s="5"/>
    </row>
    <row r="1468" spans="11:12" x14ac:dyDescent="0.2">
      <c r="K1468" s="5"/>
      <c r="L1468" s="5"/>
    </row>
    <row r="1469" spans="11:12" x14ac:dyDescent="0.2">
      <c r="K1469" s="5"/>
      <c r="L1469" s="5"/>
    </row>
    <row r="1470" spans="11:12" x14ac:dyDescent="0.2">
      <c r="K1470" s="5"/>
      <c r="L1470" s="5"/>
    </row>
    <row r="1471" spans="11:12" x14ac:dyDescent="0.2">
      <c r="K1471" s="5"/>
      <c r="L1471" s="5"/>
    </row>
    <row r="1472" spans="11:12" x14ac:dyDescent="0.2">
      <c r="K1472" s="5"/>
      <c r="L1472" s="5"/>
    </row>
    <row r="1473" spans="11:12" x14ac:dyDescent="0.2">
      <c r="K1473" s="5"/>
      <c r="L1473" s="5"/>
    </row>
    <row r="1474" spans="11:12" x14ac:dyDescent="0.2">
      <c r="K1474" s="5"/>
      <c r="L1474" s="5"/>
    </row>
    <row r="1475" spans="11:12" x14ac:dyDescent="0.2">
      <c r="K1475" s="5"/>
      <c r="L1475" s="5"/>
    </row>
    <row r="1476" spans="11:12" x14ac:dyDescent="0.2">
      <c r="K1476" s="5"/>
      <c r="L1476" s="5"/>
    </row>
    <row r="1477" spans="11:12" x14ac:dyDescent="0.2">
      <c r="K1477" s="5"/>
      <c r="L1477" s="5"/>
    </row>
    <row r="1478" spans="11:12" x14ac:dyDescent="0.2">
      <c r="K1478" s="5"/>
      <c r="L1478" s="5"/>
    </row>
    <row r="1479" spans="11:12" x14ac:dyDescent="0.2">
      <c r="K1479" s="5"/>
      <c r="L1479" s="5"/>
    </row>
    <row r="1480" spans="11:12" x14ac:dyDescent="0.2">
      <c r="K1480" s="5"/>
      <c r="L1480" s="5"/>
    </row>
    <row r="1481" spans="11:12" x14ac:dyDescent="0.2">
      <c r="K1481" s="5"/>
      <c r="L1481" s="5"/>
    </row>
    <row r="1482" spans="11:12" x14ac:dyDescent="0.2">
      <c r="K1482" s="5"/>
      <c r="L1482" s="5"/>
    </row>
    <row r="1483" spans="11:12" x14ac:dyDescent="0.2">
      <c r="K1483" s="5"/>
      <c r="L1483" s="5"/>
    </row>
    <row r="1484" spans="11:12" x14ac:dyDescent="0.2">
      <c r="K1484" s="5"/>
      <c r="L1484" s="5"/>
    </row>
    <row r="1485" spans="11:12" x14ac:dyDescent="0.2">
      <c r="K1485" s="5"/>
      <c r="L1485" s="5"/>
    </row>
    <row r="1486" spans="11:12" x14ac:dyDescent="0.2">
      <c r="K1486" s="5"/>
      <c r="L1486" s="5"/>
    </row>
    <row r="1487" spans="11:12" x14ac:dyDescent="0.2">
      <c r="K1487" s="5"/>
      <c r="L1487" s="5"/>
    </row>
    <row r="1488" spans="11:12" x14ac:dyDescent="0.2">
      <c r="K1488" s="5"/>
      <c r="L1488" s="5"/>
    </row>
    <row r="1489" spans="11:12" x14ac:dyDescent="0.2">
      <c r="K1489" s="5"/>
      <c r="L1489" s="5"/>
    </row>
    <row r="1490" spans="11:12" x14ac:dyDescent="0.2">
      <c r="K1490" s="5"/>
      <c r="L1490" s="5"/>
    </row>
    <row r="1491" spans="11:12" x14ac:dyDescent="0.2">
      <c r="K1491" s="5"/>
      <c r="L1491" s="5"/>
    </row>
    <row r="1492" spans="11:12" x14ac:dyDescent="0.2">
      <c r="K1492" s="5"/>
      <c r="L1492" s="5"/>
    </row>
    <row r="1493" spans="11:12" x14ac:dyDescent="0.2">
      <c r="K1493" s="5"/>
      <c r="L1493" s="5"/>
    </row>
    <row r="1494" spans="11:12" x14ac:dyDescent="0.2">
      <c r="K1494" s="5"/>
      <c r="L1494" s="5"/>
    </row>
    <row r="1495" spans="11:12" x14ac:dyDescent="0.2">
      <c r="K1495" s="5"/>
      <c r="L1495" s="5"/>
    </row>
    <row r="1496" spans="11:12" x14ac:dyDescent="0.2">
      <c r="K1496" s="5"/>
      <c r="L1496" s="5"/>
    </row>
    <row r="1497" spans="11:12" x14ac:dyDescent="0.2">
      <c r="K1497" s="5"/>
      <c r="L1497" s="5"/>
    </row>
    <row r="1498" spans="11:12" x14ac:dyDescent="0.2">
      <c r="K1498" s="5"/>
      <c r="L1498" s="5"/>
    </row>
    <row r="1499" spans="11:12" x14ac:dyDescent="0.2">
      <c r="K1499" s="5"/>
      <c r="L1499" s="5"/>
    </row>
    <row r="1500" spans="11:12" x14ac:dyDescent="0.2">
      <c r="K1500" s="5"/>
      <c r="L1500" s="5"/>
    </row>
    <row r="1501" spans="11:12" x14ac:dyDescent="0.2">
      <c r="K1501" s="5"/>
      <c r="L1501" s="5"/>
    </row>
    <row r="1502" spans="11:12" x14ac:dyDescent="0.2">
      <c r="K1502" s="5"/>
      <c r="L1502" s="5"/>
    </row>
    <row r="1503" spans="11:12" x14ac:dyDescent="0.2">
      <c r="K1503" s="5"/>
      <c r="L1503" s="5"/>
    </row>
    <row r="1504" spans="11:12" x14ac:dyDescent="0.2">
      <c r="K1504" s="5"/>
      <c r="L1504" s="5"/>
    </row>
    <row r="1505" spans="11:12" x14ac:dyDescent="0.2">
      <c r="K1505" s="5"/>
      <c r="L1505" s="5"/>
    </row>
    <row r="1506" spans="11:12" x14ac:dyDescent="0.2">
      <c r="K1506" s="5"/>
      <c r="L1506" s="5"/>
    </row>
    <row r="1507" spans="11:12" x14ac:dyDescent="0.2">
      <c r="K1507" s="5"/>
      <c r="L1507" s="5"/>
    </row>
    <row r="1508" spans="11:12" x14ac:dyDescent="0.2">
      <c r="K1508" s="5"/>
      <c r="L1508" s="5"/>
    </row>
    <row r="1509" spans="11:12" x14ac:dyDescent="0.2">
      <c r="K1509" s="5"/>
      <c r="L1509" s="5"/>
    </row>
    <row r="1510" spans="11:12" x14ac:dyDescent="0.2">
      <c r="K1510" s="5"/>
      <c r="L1510" s="5"/>
    </row>
    <row r="1511" spans="11:12" x14ac:dyDescent="0.2">
      <c r="K1511" s="5"/>
      <c r="L1511" s="5"/>
    </row>
    <row r="1512" spans="11:12" x14ac:dyDescent="0.2">
      <c r="K1512" s="5"/>
      <c r="L1512" s="5"/>
    </row>
    <row r="1513" spans="11:12" x14ac:dyDescent="0.2">
      <c r="K1513" s="5"/>
      <c r="L1513" s="5"/>
    </row>
    <row r="1514" spans="11:12" x14ac:dyDescent="0.2">
      <c r="K1514" s="5"/>
      <c r="L1514" s="5"/>
    </row>
    <row r="1515" spans="11:12" x14ac:dyDescent="0.2">
      <c r="K1515" s="5"/>
      <c r="L1515" s="5"/>
    </row>
    <row r="1516" spans="11:12" x14ac:dyDescent="0.2">
      <c r="K1516" s="5"/>
      <c r="L1516" s="5"/>
    </row>
    <row r="1517" spans="11:12" x14ac:dyDescent="0.2">
      <c r="K1517" s="5"/>
      <c r="L1517" s="5"/>
    </row>
    <row r="1518" spans="11:12" x14ac:dyDescent="0.2">
      <c r="K1518" s="5"/>
      <c r="L1518" s="5"/>
    </row>
    <row r="1519" spans="11:12" x14ac:dyDescent="0.2">
      <c r="K1519" s="5"/>
      <c r="L1519" s="5"/>
    </row>
    <row r="1520" spans="11:12" x14ac:dyDescent="0.2">
      <c r="K1520" s="5"/>
      <c r="L1520" s="5"/>
    </row>
    <row r="1521" spans="11:12" x14ac:dyDescent="0.2">
      <c r="K1521" s="5"/>
      <c r="L1521" s="5"/>
    </row>
    <row r="1522" spans="11:12" x14ac:dyDescent="0.2">
      <c r="K1522" s="5"/>
      <c r="L1522" s="5"/>
    </row>
    <row r="1523" spans="11:12" x14ac:dyDescent="0.2">
      <c r="K1523" s="5"/>
      <c r="L1523" s="5"/>
    </row>
    <row r="1524" spans="11:12" x14ac:dyDescent="0.2">
      <c r="K1524" s="5"/>
      <c r="L1524" s="5"/>
    </row>
    <row r="1525" spans="11:12" x14ac:dyDescent="0.2">
      <c r="K1525" s="5"/>
      <c r="L1525" s="5"/>
    </row>
    <row r="1526" spans="11:12" x14ac:dyDescent="0.2">
      <c r="K1526" s="5"/>
      <c r="L1526" s="5"/>
    </row>
    <row r="1527" spans="11:12" x14ac:dyDescent="0.2">
      <c r="K1527" s="5"/>
      <c r="L1527" s="5"/>
    </row>
    <row r="1528" spans="11:12" x14ac:dyDescent="0.2">
      <c r="K1528" s="5"/>
      <c r="L1528" s="5"/>
    </row>
    <row r="1529" spans="11:12" x14ac:dyDescent="0.2">
      <c r="K1529" s="5"/>
      <c r="L1529" s="5"/>
    </row>
    <row r="1530" spans="11:12" x14ac:dyDescent="0.2">
      <c r="K1530" s="5"/>
      <c r="L1530" s="5"/>
    </row>
    <row r="1531" spans="11:12" x14ac:dyDescent="0.2">
      <c r="K1531" s="5"/>
      <c r="L1531" s="5"/>
    </row>
    <row r="1532" spans="11:12" x14ac:dyDescent="0.2">
      <c r="K1532" s="5"/>
      <c r="L1532" s="5"/>
    </row>
    <row r="1533" spans="11:12" x14ac:dyDescent="0.2">
      <c r="K1533" s="5"/>
      <c r="L1533" s="5"/>
    </row>
    <row r="1534" spans="11:12" x14ac:dyDescent="0.2">
      <c r="K1534" s="5"/>
      <c r="L1534" s="5"/>
    </row>
    <row r="1535" spans="11:12" x14ac:dyDescent="0.2">
      <c r="K1535" s="5"/>
      <c r="L1535" s="5"/>
    </row>
    <row r="1536" spans="11:12" x14ac:dyDescent="0.2">
      <c r="K1536" s="5"/>
      <c r="L1536" s="5"/>
    </row>
    <row r="1537" spans="11:12" x14ac:dyDescent="0.2">
      <c r="K1537" s="5"/>
      <c r="L1537" s="5"/>
    </row>
    <row r="1538" spans="11:12" x14ac:dyDescent="0.2">
      <c r="K1538" s="5"/>
      <c r="L1538" s="5"/>
    </row>
    <row r="1539" spans="11:12" x14ac:dyDescent="0.2">
      <c r="K1539" s="5"/>
      <c r="L1539" s="5"/>
    </row>
    <row r="1540" spans="11:12" x14ac:dyDescent="0.2">
      <c r="K1540" s="5"/>
      <c r="L1540" s="5"/>
    </row>
    <row r="1541" spans="11:12" x14ac:dyDescent="0.2">
      <c r="K1541" s="5"/>
      <c r="L1541" s="5"/>
    </row>
    <row r="1542" spans="11:12" x14ac:dyDescent="0.2">
      <c r="K1542" s="5"/>
      <c r="L1542" s="5"/>
    </row>
    <row r="1543" spans="11:12" x14ac:dyDescent="0.2">
      <c r="K1543" s="5"/>
      <c r="L1543" s="5"/>
    </row>
    <row r="1544" spans="11:12" x14ac:dyDescent="0.2">
      <c r="K1544" s="5"/>
      <c r="L1544" s="5"/>
    </row>
    <row r="1545" spans="11:12" x14ac:dyDescent="0.2">
      <c r="K1545" s="5"/>
      <c r="L1545" s="5"/>
    </row>
    <row r="1546" spans="11:12" x14ac:dyDescent="0.2">
      <c r="K1546" s="5"/>
      <c r="L1546" s="5"/>
    </row>
    <row r="1547" spans="11:12" x14ac:dyDescent="0.2">
      <c r="K1547" s="5"/>
      <c r="L1547" s="5"/>
    </row>
    <row r="1548" spans="11:12" x14ac:dyDescent="0.2">
      <c r="K1548" s="5"/>
      <c r="L1548" s="5"/>
    </row>
    <row r="1549" spans="11:12" x14ac:dyDescent="0.2">
      <c r="K1549" s="5"/>
      <c r="L1549" s="5"/>
    </row>
    <row r="1550" spans="11:12" x14ac:dyDescent="0.2">
      <c r="K1550" s="5"/>
      <c r="L1550" s="5"/>
    </row>
    <row r="1551" spans="11:12" x14ac:dyDescent="0.2">
      <c r="K1551" s="5"/>
      <c r="L1551" s="5"/>
    </row>
    <row r="1552" spans="11:12" x14ac:dyDescent="0.2">
      <c r="K1552" s="5"/>
      <c r="L1552" s="5"/>
    </row>
    <row r="1553" spans="11:12" x14ac:dyDescent="0.2">
      <c r="K1553" s="5"/>
      <c r="L1553" s="5"/>
    </row>
    <row r="1554" spans="11:12" x14ac:dyDescent="0.2">
      <c r="K1554" s="5"/>
      <c r="L1554" s="5"/>
    </row>
    <row r="1555" spans="11:12" x14ac:dyDescent="0.2">
      <c r="K1555" s="5"/>
      <c r="L1555" s="5"/>
    </row>
    <row r="1556" spans="11:12" x14ac:dyDescent="0.2">
      <c r="K1556" s="5"/>
      <c r="L1556" s="5"/>
    </row>
    <row r="1557" spans="11:12" x14ac:dyDescent="0.2">
      <c r="K1557" s="5"/>
      <c r="L1557" s="5"/>
    </row>
    <row r="1558" spans="11:12" x14ac:dyDescent="0.2">
      <c r="K1558" s="5"/>
      <c r="L1558" s="5"/>
    </row>
    <row r="1559" spans="11:12" x14ac:dyDescent="0.2">
      <c r="K1559" s="5"/>
      <c r="L1559" s="5"/>
    </row>
    <row r="1560" spans="11:12" x14ac:dyDescent="0.2">
      <c r="K1560" s="5"/>
      <c r="L1560" s="5"/>
    </row>
    <row r="1561" spans="11:12" x14ac:dyDescent="0.2">
      <c r="K1561" s="5"/>
      <c r="L1561" s="5"/>
    </row>
    <row r="1562" spans="11:12" x14ac:dyDescent="0.2">
      <c r="K1562" s="5"/>
      <c r="L1562" s="5"/>
    </row>
    <row r="1563" spans="11:12" x14ac:dyDescent="0.2">
      <c r="K1563" s="5"/>
      <c r="L1563" s="5"/>
    </row>
    <row r="1564" spans="11:12" x14ac:dyDescent="0.2">
      <c r="K1564" s="5"/>
      <c r="L1564" s="5"/>
    </row>
    <row r="1565" spans="11:12" x14ac:dyDescent="0.2">
      <c r="K1565" s="5"/>
      <c r="L1565" s="5"/>
    </row>
    <row r="1566" spans="11:12" x14ac:dyDescent="0.2">
      <c r="K1566" s="5"/>
      <c r="L1566" s="5"/>
    </row>
    <row r="1567" spans="11:12" x14ac:dyDescent="0.2">
      <c r="K1567" s="5"/>
      <c r="L1567" s="5"/>
    </row>
    <row r="1568" spans="11:12" x14ac:dyDescent="0.2">
      <c r="K1568" s="5"/>
      <c r="L1568" s="5"/>
    </row>
    <row r="1569" spans="11:12" x14ac:dyDescent="0.2">
      <c r="K1569" s="5"/>
      <c r="L1569" s="5"/>
    </row>
    <row r="1570" spans="11:12" x14ac:dyDescent="0.2">
      <c r="K1570" s="5"/>
      <c r="L1570" s="5"/>
    </row>
    <row r="1571" spans="11:12" x14ac:dyDescent="0.2">
      <c r="K1571" s="5"/>
      <c r="L1571" s="5"/>
    </row>
    <row r="1572" spans="11:12" x14ac:dyDescent="0.2">
      <c r="K1572" s="5"/>
      <c r="L1572" s="5"/>
    </row>
    <row r="1573" spans="11:12" x14ac:dyDescent="0.2">
      <c r="K1573" s="5"/>
      <c r="L1573" s="5"/>
    </row>
    <row r="1574" spans="11:12" x14ac:dyDescent="0.2">
      <c r="K1574" s="5"/>
      <c r="L1574" s="5"/>
    </row>
    <row r="1575" spans="11:12" x14ac:dyDescent="0.2">
      <c r="K1575" s="5"/>
      <c r="L1575" s="5"/>
    </row>
    <row r="1576" spans="11:12" x14ac:dyDescent="0.2">
      <c r="K1576" s="5"/>
      <c r="L1576" s="5"/>
    </row>
    <row r="1577" spans="11:12" x14ac:dyDescent="0.2">
      <c r="K1577" s="5"/>
      <c r="L1577" s="5"/>
    </row>
    <row r="1578" spans="11:12" x14ac:dyDescent="0.2">
      <c r="K1578" s="5"/>
      <c r="L1578" s="5"/>
    </row>
    <row r="1579" spans="11:12" x14ac:dyDescent="0.2">
      <c r="K1579" s="5"/>
      <c r="L1579" s="5"/>
    </row>
    <row r="1580" spans="11:12" x14ac:dyDescent="0.2">
      <c r="K1580" s="5"/>
      <c r="L1580" s="5"/>
    </row>
    <row r="1581" spans="11:12" x14ac:dyDescent="0.2">
      <c r="K1581" s="5"/>
      <c r="L1581" s="5"/>
    </row>
    <row r="1582" spans="11:12" x14ac:dyDescent="0.2">
      <c r="K1582" s="5"/>
      <c r="L1582" s="5"/>
    </row>
    <row r="1583" spans="11:12" x14ac:dyDescent="0.2">
      <c r="K1583" s="5"/>
      <c r="L1583" s="5"/>
    </row>
    <row r="1584" spans="11:12" x14ac:dyDescent="0.2">
      <c r="K1584" s="5"/>
      <c r="L1584" s="5"/>
    </row>
    <row r="1585" spans="11:12" x14ac:dyDescent="0.2">
      <c r="K1585" s="5"/>
      <c r="L1585" s="5"/>
    </row>
    <row r="1586" spans="11:12" x14ac:dyDescent="0.2">
      <c r="K1586" s="5"/>
      <c r="L1586" s="5"/>
    </row>
    <row r="1587" spans="11:12" x14ac:dyDescent="0.2">
      <c r="K1587" s="5"/>
      <c r="L1587" s="5"/>
    </row>
    <row r="1588" spans="11:12" x14ac:dyDescent="0.2">
      <c r="K1588" s="5"/>
      <c r="L1588" s="5"/>
    </row>
    <row r="1589" spans="11:12" x14ac:dyDescent="0.2">
      <c r="K1589" s="5"/>
      <c r="L1589" s="5"/>
    </row>
    <row r="1590" spans="11:12" x14ac:dyDescent="0.2">
      <c r="K1590" s="5"/>
      <c r="L1590" s="5"/>
    </row>
    <row r="1591" spans="11:12" x14ac:dyDescent="0.2">
      <c r="K1591" s="5"/>
      <c r="L1591" s="5"/>
    </row>
    <row r="1592" spans="11:12" x14ac:dyDescent="0.2">
      <c r="K1592" s="5"/>
      <c r="L1592" s="5"/>
    </row>
    <row r="1593" spans="11:12" x14ac:dyDescent="0.2">
      <c r="K1593" s="5"/>
      <c r="L1593" s="5"/>
    </row>
    <row r="1594" spans="11:12" x14ac:dyDescent="0.2">
      <c r="K1594" s="5"/>
      <c r="L1594" s="5"/>
    </row>
    <row r="1595" spans="11:12" x14ac:dyDescent="0.2">
      <c r="K1595" s="5"/>
      <c r="L1595" s="5"/>
    </row>
    <row r="1596" spans="11:12" x14ac:dyDescent="0.2">
      <c r="K1596" s="5"/>
      <c r="L1596" s="5"/>
    </row>
    <row r="1597" spans="11:12" x14ac:dyDescent="0.2">
      <c r="K1597" s="5"/>
      <c r="L1597" s="5"/>
    </row>
    <row r="1598" spans="11:12" x14ac:dyDescent="0.2">
      <c r="K1598" s="5"/>
      <c r="L1598" s="5"/>
    </row>
    <row r="1599" spans="11:12" x14ac:dyDescent="0.2">
      <c r="K1599" s="5"/>
      <c r="L1599" s="5"/>
    </row>
    <row r="1600" spans="11:12" x14ac:dyDescent="0.2">
      <c r="K1600" s="5"/>
      <c r="L1600" s="5"/>
    </row>
    <row r="1601" spans="11:12" x14ac:dyDescent="0.2">
      <c r="K1601" s="5"/>
      <c r="L1601" s="5"/>
    </row>
    <row r="1602" spans="11:12" x14ac:dyDescent="0.2">
      <c r="K1602" s="5"/>
      <c r="L1602" s="5"/>
    </row>
    <row r="1603" spans="11:12" x14ac:dyDescent="0.2">
      <c r="K1603" s="5"/>
      <c r="L1603" s="5"/>
    </row>
    <row r="1604" spans="11:12" x14ac:dyDescent="0.2">
      <c r="K1604" s="5"/>
      <c r="L1604" s="5"/>
    </row>
    <row r="1605" spans="11:12" x14ac:dyDescent="0.2">
      <c r="K1605" s="5"/>
      <c r="L1605" s="5"/>
    </row>
    <row r="1606" spans="11:12" x14ac:dyDescent="0.2">
      <c r="K1606" s="5"/>
      <c r="L1606" s="5"/>
    </row>
    <row r="1607" spans="11:12" x14ac:dyDescent="0.2">
      <c r="K1607" s="5"/>
      <c r="L1607" s="5"/>
    </row>
    <row r="1608" spans="11:12" x14ac:dyDescent="0.2">
      <c r="K1608" s="5"/>
      <c r="L1608" s="5"/>
    </row>
    <row r="1609" spans="11:12" x14ac:dyDescent="0.2">
      <c r="K1609" s="5"/>
      <c r="L1609" s="5"/>
    </row>
    <row r="1610" spans="11:12" x14ac:dyDescent="0.2">
      <c r="K1610" s="5"/>
      <c r="L1610" s="5"/>
    </row>
    <row r="1611" spans="11:12" x14ac:dyDescent="0.2">
      <c r="K1611" s="5"/>
      <c r="L1611" s="5"/>
    </row>
    <row r="1612" spans="11:12" x14ac:dyDescent="0.2">
      <c r="K1612" s="5"/>
      <c r="L1612" s="5"/>
    </row>
    <row r="1613" spans="11:12" x14ac:dyDescent="0.2">
      <c r="K1613" s="5"/>
      <c r="L1613" s="5"/>
    </row>
    <row r="1614" spans="11:12" x14ac:dyDescent="0.2">
      <c r="K1614" s="5"/>
      <c r="L1614" s="5"/>
    </row>
    <row r="1615" spans="11:12" x14ac:dyDescent="0.2">
      <c r="K1615" s="5"/>
      <c r="L1615" s="5"/>
    </row>
    <row r="1616" spans="11:12" x14ac:dyDescent="0.2">
      <c r="K1616" s="5"/>
      <c r="L1616" s="5"/>
    </row>
    <row r="1617" spans="11:12" x14ac:dyDescent="0.2">
      <c r="K1617" s="5"/>
      <c r="L1617" s="5"/>
    </row>
    <row r="1618" spans="11:12" x14ac:dyDescent="0.2">
      <c r="K1618" s="5"/>
      <c r="L1618" s="5"/>
    </row>
    <row r="1619" spans="11:12" x14ac:dyDescent="0.2">
      <c r="K1619" s="5"/>
      <c r="L1619" s="5"/>
    </row>
    <row r="1620" spans="11:12" x14ac:dyDescent="0.2">
      <c r="K1620" s="5"/>
      <c r="L1620" s="5"/>
    </row>
    <row r="1621" spans="11:12" x14ac:dyDescent="0.2">
      <c r="K1621" s="5"/>
      <c r="L1621" s="5"/>
    </row>
    <row r="1622" spans="11:12" x14ac:dyDescent="0.2">
      <c r="K1622" s="5"/>
      <c r="L1622" s="5"/>
    </row>
    <row r="1623" spans="11:12" x14ac:dyDescent="0.2">
      <c r="K1623" s="5"/>
      <c r="L1623" s="5"/>
    </row>
    <row r="1624" spans="11:12" x14ac:dyDescent="0.2">
      <c r="K1624" s="5"/>
      <c r="L1624" s="5"/>
    </row>
    <row r="1625" spans="11:12" x14ac:dyDescent="0.2">
      <c r="K1625" s="5"/>
      <c r="L1625" s="5"/>
    </row>
    <row r="1626" spans="11:12" x14ac:dyDescent="0.2">
      <c r="K1626" s="5"/>
      <c r="L1626" s="5"/>
    </row>
    <row r="1627" spans="11:12" x14ac:dyDescent="0.2">
      <c r="K1627" s="5"/>
      <c r="L1627" s="5"/>
    </row>
    <row r="1628" spans="11:12" x14ac:dyDescent="0.2">
      <c r="K1628" s="5"/>
      <c r="L1628" s="5"/>
    </row>
    <row r="1629" spans="11:12" x14ac:dyDescent="0.2">
      <c r="K1629" s="5"/>
      <c r="L1629" s="5"/>
    </row>
    <row r="1630" spans="11:12" x14ac:dyDescent="0.2">
      <c r="K1630" s="5"/>
      <c r="L1630" s="5"/>
    </row>
    <row r="1631" spans="11:12" x14ac:dyDescent="0.2">
      <c r="K1631" s="5"/>
      <c r="L1631" s="5"/>
    </row>
    <row r="1632" spans="11:12" x14ac:dyDescent="0.2">
      <c r="K1632" s="5"/>
      <c r="L1632" s="5"/>
    </row>
    <row r="1633" spans="11:12" x14ac:dyDescent="0.2">
      <c r="K1633" s="5"/>
      <c r="L1633" s="5"/>
    </row>
    <row r="1634" spans="11:12" x14ac:dyDescent="0.2">
      <c r="K1634" s="5"/>
      <c r="L1634" s="5"/>
    </row>
    <row r="1635" spans="11:12" x14ac:dyDescent="0.2">
      <c r="K1635" s="5"/>
      <c r="L1635" s="5"/>
    </row>
    <row r="1636" spans="11:12" x14ac:dyDescent="0.2">
      <c r="K1636" s="5"/>
      <c r="L1636" s="5"/>
    </row>
    <row r="1637" spans="11:12" x14ac:dyDescent="0.2">
      <c r="K1637" s="5"/>
      <c r="L1637" s="5"/>
    </row>
    <row r="1638" spans="11:12" x14ac:dyDescent="0.2">
      <c r="K1638" s="5"/>
      <c r="L1638" s="5"/>
    </row>
    <row r="1639" spans="11:12" x14ac:dyDescent="0.2">
      <c r="K1639" s="5"/>
      <c r="L1639" s="5"/>
    </row>
    <row r="1640" spans="11:12" x14ac:dyDescent="0.2">
      <c r="K1640" s="5"/>
      <c r="L1640" s="5"/>
    </row>
    <row r="1641" spans="11:12" x14ac:dyDescent="0.2">
      <c r="K1641" s="5"/>
      <c r="L1641" s="5"/>
    </row>
    <row r="1642" spans="11:12" x14ac:dyDescent="0.2">
      <c r="K1642" s="5"/>
      <c r="L1642" s="5"/>
    </row>
    <row r="1643" spans="11:12" x14ac:dyDescent="0.2">
      <c r="K1643" s="5"/>
      <c r="L1643" s="5"/>
    </row>
    <row r="1644" spans="11:12" x14ac:dyDescent="0.2">
      <c r="K1644" s="5"/>
      <c r="L1644" s="5"/>
    </row>
    <row r="1645" spans="11:12" x14ac:dyDescent="0.2">
      <c r="K1645" s="5"/>
      <c r="L1645" s="5"/>
    </row>
    <row r="1646" spans="11:12" x14ac:dyDescent="0.2">
      <c r="K1646" s="5"/>
      <c r="L1646" s="5"/>
    </row>
    <row r="1647" spans="11:12" x14ac:dyDescent="0.2">
      <c r="K1647" s="5"/>
      <c r="L1647" s="5"/>
    </row>
    <row r="1648" spans="11:12" x14ac:dyDescent="0.2">
      <c r="K1648" s="5"/>
      <c r="L1648" s="5"/>
    </row>
    <row r="1649" spans="11:12" x14ac:dyDescent="0.2">
      <c r="K1649" s="5"/>
      <c r="L1649" s="5"/>
    </row>
    <row r="1650" spans="11:12" x14ac:dyDescent="0.2">
      <c r="K1650" s="5"/>
      <c r="L1650" s="5"/>
    </row>
    <row r="1651" spans="11:12" x14ac:dyDescent="0.2">
      <c r="K1651" s="5"/>
      <c r="L1651" s="5"/>
    </row>
    <row r="1652" spans="11:12" x14ac:dyDescent="0.2">
      <c r="K1652" s="5"/>
      <c r="L1652" s="5"/>
    </row>
    <row r="1653" spans="11:12" x14ac:dyDescent="0.2">
      <c r="K1653" s="5"/>
      <c r="L1653" s="5"/>
    </row>
    <row r="1654" spans="11:12" x14ac:dyDescent="0.2">
      <c r="K1654" s="5"/>
      <c r="L1654" s="5"/>
    </row>
    <row r="1655" spans="11:12" x14ac:dyDescent="0.2">
      <c r="K1655" s="5"/>
      <c r="L1655" s="5"/>
    </row>
    <row r="1656" spans="11:12" x14ac:dyDescent="0.2">
      <c r="K1656" s="5"/>
      <c r="L1656" s="5"/>
    </row>
    <row r="1657" spans="11:12" x14ac:dyDescent="0.2">
      <c r="K1657" s="5"/>
      <c r="L1657" s="5"/>
    </row>
    <row r="1658" spans="11:12" x14ac:dyDescent="0.2">
      <c r="K1658" s="5"/>
      <c r="L1658" s="5"/>
    </row>
    <row r="1659" spans="11:12" x14ac:dyDescent="0.2">
      <c r="K1659" s="5"/>
      <c r="L1659" s="5"/>
    </row>
    <row r="1660" spans="11:12" x14ac:dyDescent="0.2">
      <c r="K1660" s="5"/>
      <c r="L1660" s="5"/>
    </row>
    <row r="1661" spans="11:12" x14ac:dyDescent="0.2">
      <c r="K1661" s="5"/>
      <c r="L1661" s="5"/>
    </row>
    <row r="1662" spans="11:12" x14ac:dyDescent="0.2">
      <c r="K1662" s="5"/>
      <c r="L1662" s="5"/>
    </row>
    <row r="1663" spans="11:12" x14ac:dyDescent="0.2">
      <c r="K1663" s="5"/>
      <c r="L1663" s="5"/>
    </row>
    <row r="1664" spans="11:12" x14ac:dyDescent="0.2">
      <c r="K1664" s="5"/>
      <c r="L1664" s="5"/>
    </row>
    <row r="1665" spans="11:12" x14ac:dyDescent="0.2">
      <c r="K1665" s="5"/>
      <c r="L1665" s="5"/>
    </row>
    <row r="1666" spans="11:12" x14ac:dyDescent="0.2">
      <c r="K1666" s="5"/>
      <c r="L1666" s="5"/>
    </row>
    <row r="1667" spans="11:12" x14ac:dyDescent="0.2">
      <c r="K1667" s="5"/>
      <c r="L1667" s="5"/>
    </row>
    <row r="1668" spans="11:12" x14ac:dyDescent="0.2">
      <c r="K1668" s="5"/>
      <c r="L1668" s="5"/>
    </row>
    <row r="1669" spans="11:12" x14ac:dyDescent="0.2">
      <c r="K1669" s="5"/>
      <c r="L1669" s="5"/>
    </row>
    <row r="1670" spans="11:12" x14ac:dyDescent="0.2">
      <c r="K1670" s="5"/>
      <c r="L1670" s="5"/>
    </row>
    <row r="1671" spans="11:12" x14ac:dyDescent="0.2">
      <c r="K1671" s="5"/>
      <c r="L1671" s="5"/>
    </row>
    <row r="1672" spans="11:12" x14ac:dyDescent="0.2">
      <c r="K1672" s="5"/>
      <c r="L1672" s="5"/>
    </row>
    <row r="1673" spans="11:12" x14ac:dyDescent="0.2">
      <c r="K1673" s="5"/>
      <c r="L1673" s="5"/>
    </row>
    <row r="1674" spans="11:12" x14ac:dyDescent="0.2">
      <c r="K1674" s="5"/>
      <c r="L1674" s="5"/>
    </row>
    <row r="1675" spans="11:12" x14ac:dyDescent="0.2">
      <c r="K1675" s="5"/>
      <c r="L1675" s="5"/>
    </row>
    <row r="1676" spans="11:12" x14ac:dyDescent="0.2">
      <c r="K1676" s="5"/>
      <c r="L1676" s="5"/>
    </row>
    <row r="1677" spans="11:12" x14ac:dyDescent="0.2">
      <c r="K1677" s="5"/>
      <c r="L1677" s="5"/>
    </row>
    <row r="1678" spans="11:12" x14ac:dyDescent="0.2">
      <c r="K1678" s="5"/>
      <c r="L1678" s="5"/>
    </row>
    <row r="1679" spans="11:12" x14ac:dyDescent="0.2">
      <c r="K1679" s="5"/>
      <c r="L1679" s="5"/>
    </row>
    <row r="1680" spans="11:12" x14ac:dyDescent="0.2">
      <c r="K1680" s="5"/>
      <c r="L1680" s="5"/>
    </row>
    <row r="1681" spans="11:12" x14ac:dyDescent="0.2">
      <c r="K1681" s="5"/>
      <c r="L1681" s="5"/>
    </row>
    <row r="1682" spans="11:12" x14ac:dyDescent="0.2">
      <c r="K1682" s="5"/>
      <c r="L1682" s="5"/>
    </row>
    <row r="1683" spans="11:12" x14ac:dyDescent="0.2">
      <c r="K1683" s="5"/>
      <c r="L1683" s="5"/>
    </row>
    <row r="1684" spans="11:12" x14ac:dyDescent="0.2">
      <c r="K1684" s="5"/>
      <c r="L1684" s="5"/>
    </row>
    <row r="1685" spans="11:12" x14ac:dyDescent="0.2">
      <c r="K1685" s="5"/>
      <c r="L1685" s="5"/>
    </row>
    <row r="1686" spans="11:12" x14ac:dyDescent="0.2">
      <c r="K1686" s="5"/>
      <c r="L1686" s="5"/>
    </row>
    <row r="1687" spans="11:12" x14ac:dyDescent="0.2">
      <c r="K1687" s="5"/>
      <c r="L1687" s="5"/>
    </row>
    <row r="1688" spans="11:12" x14ac:dyDescent="0.2">
      <c r="K1688" s="5"/>
      <c r="L1688" s="5"/>
    </row>
    <row r="1689" spans="11:12" x14ac:dyDescent="0.2">
      <c r="K1689" s="5"/>
      <c r="L1689" s="5"/>
    </row>
    <row r="1690" spans="11:12" x14ac:dyDescent="0.2">
      <c r="K1690" s="5"/>
      <c r="L1690" s="5"/>
    </row>
    <row r="1691" spans="11:12" x14ac:dyDescent="0.2">
      <c r="K1691" s="5"/>
      <c r="L1691" s="5"/>
    </row>
    <row r="1692" spans="11:12" x14ac:dyDescent="0.2">
      <c r="K1692" s="5"/>
      <c r="L1692" s="5"/>
    </row>
    <row r="1693" spans="11:12" x14ac:dyDescent="0.2">
      <c r="K1693" s="5"/>
      <c r="L1693" s="5"/>
    </row>
    <row r="1694" spans="11:12" x14ac:dyDescent="0.2">
      <c r="K1694" s="5"/>
      <c r="L1694" s="5"/>
    </row>
    <row r="1695" spans="11:12" x14ac:dyDescent="0.2">
      <c r="K1695" s="5"/>
      <c r="L1695" s="5"/>
    </row>
    <row r="1696" spans="11:12" x14ac:dyDescent="0.2">
      <c r="K1696" s="5"/>
      <c r="L1696" s="5"/>
    </row>
    <row r="1697" spans="11:12" x14ac:dyDescent="0.2">
      <c r="K1697" s="5"/>
      <c r="L1697" s="5"/>
    </row>
    <row r="1698" spans="11:12" x14ac:dyDescent="0.2">
      <c r="K1698" s="5"/>
      <c r="L1698" s="5"/>
    </row>
    <row r="1699" spans="11:12" x14ac:dyDescent="0.2">
      <c r="K1699" s="5"/>
      <c r="L1699" s="5"/>
    </row>
    <row r="1700" spans="11:12" x14ac:dyDescent="0.2">
      <c r="K1700" s="5"/>
      <c r="L1700" s="5"/>
    </row>
    <row r="1701" spans="11:12" x14ac:dyDescent="0.2">
      <c r="K1701" s="5"/>
      <c r="L1701" s="5"/>
    </row>
    <row r="1702" spans="11:12" x14ac:dyDescent="0.2">
      <c r="K1702" s="5"/>
      <c r="L1702" s="5"/>
    </row>
    <row r="1703" spans="11:12" x14ac:dyDescent="0.2">
      <c r="K1703" s="5"/>
      <c r="L1703" s="5"/>
    </row>
    <row r="1704" spans="11:12" x14ac:dyDescent="0.2">
      <c r="K1704" s="5"/>
      <c r="L1704" s="5"/>
    </row>
    <row r="1705" spans="11:12" x14ac:dyDescent="0.2">
      <c r="K1705" s="5"/>
      <c r="L1705" s="5"/>
    </row>
    <row r="1706" spans="11:12" x14ac:dyDescent="0.2">
      <c r="K1706" s="5"/>
      <c r="L1706" s="5"/>
    </row>
    <row r="1707" spans="11:12" x14ac:dyDescent="0.2">
      <c r="K1707" s="5"/>
      <c r="L1707" s="5"/>
    </row>
    <row r="1708" spans="11:12" x14ac:dyDescent="0.2">
      <c r="K1708" s="5"/>
      <c r="L1708" s="5"/>
    </row>
    <row r="1709" spans="11:12" x14ac:dyDescent="0.2">
      <c r="K1709" s="5"/>
      <c r="L1709" s="5"/>
    </row>
    <row r="1710" spans="11:12" x14ac:dyDescent="0.2">
      <c r="K1710" s="5"/>
      <c r="L1710" s="5"/>
    </row>
    <row r="1711" spans="11:12" x14ac:dyDescent="0.2">
      <c r="K1711" s="5"/>
      <c r="L1711" s="5"/>
    </row>
    <row r="1712" spans="11:12" x14ac:dyDescent="0.2">
      <c r="K1712" s="5"/>
      <c r="L1712" s="5"/>
    </row>
    <row r="1713" spans="11:12" x14ac:dyDescent="0.2">
      <c r="K1713" s="5"/>
      <c r="L1713" s="5"/>
    </row>
    <row r="1714" spans="11:12" x14ac:dyDescent="0.2">
      <c r="K1714" s="5"/>
      <c r="L1714" s="5"/>
    </row>
    <row r="1715" spans="11:12" x14ac:dyDescent="0.2">
      <c r="K1715" s="5"/>
      <c r="L1715" s="5"/>
    </row>
    <row r="1716" spans="11:12" x14ac:dyDescent="0.2">
      <c r="K1716" s="5"/>
      <c r="L1716" s="5"/>
    </row>
    <row r="1717" spans="11:12" x14ac:dyDescent="0.2">
      <c r="K1717" s="5"/>
      <c r="L1717" s="5"/>
    </row>
    <row r="1718" spans="11:12" x14ac:dyDescent="0.2">
      <c r="K1718" s="5"/>
      <c r="L1718" s="5"/>
    </row>
    <row r="1719" spans="11:12" x14ac:dyDescent="0.2">
      <c r="K1719" s="5"/>
      <c r="L1719" s="5"/>
    </row>
    <row r="1720" spans="11:12" x14ac:dyDescent="0.2">
      <c r="K1720" s="5"/>
      <c r="L1720" s="5"/>
    </row>
    <row r="1721" spans="11:12" x14ac:dyDescent="0.2">
      <c r="K1721" s="5"/>
      <c r="L1721" s="5"/>
    </row>
    <row r="1722" spans="11:12" x14ac:dyDescent="0.2">
      <c r="K1722" s="5"/>
      <c r="L1722" s="5"/>
    </row>
    <row r="1723" spans="11:12" x14ac:dyDescent="0.2">
      <c r="K1723" s="5"/>
      <c r="L1723" s="5"/>
    </row>
    <row r="1724" spans="11:12" x14ac:dyDescent="0.2">
      <c r="K1724" s="5"/>
      <c r="L1724" s="5"/>
    </row>
    <row r="1725" spans="11:12" x14ac:dyDescent="0.2">
      <c r="K1725" s="5"/>
      <c r="L1725" s="5"/>
    </row>
    <row r="1726" spans="11:12" x14ac:dyDescent="0.2">
      <c r="K1726" s="5"/>
      <c r="L1726" s="5"/>
    </row>
    <row r="1727" spans="11:12" x14ac:dyDescent="0.2">
      <c r="K1727" s="5"/>
      <c r="L1727" s="5"/>
    </row>
    <row r="1728" spans="11:12" x14ac:dyDescent="0.2">
      <c r="K1728" s="5"/>
      <c r="L1728" s="5"/>
    </row>
    <row r="1729" spans="11:12" x14ac:dyDescent="0.2">
      <c r="K1729" s="5"/>
      <c r="L1729" s="5"/>
    </row>
    <row r="1730" spans="11:12" x14ac:dyDescent="0.2">
      <c r="K1730" s="5"/>
      <c r="L1730" s="5"/>
    </row>
    <row r="1731" spans="11:12" x14ac:dyDescent="0.2">
      <c r="K1731" s="5"/>
      <c r="L1731" s="5"/>
    </row>
    <row r="1732" spans="11:12" x14ac:dyDescent="0.2">
      <c r="K1732" s="5"/>
      <c r="L1732" s="5"/>
    </row>
    <row r="1733" spans="11:12" x14ac:dyDescent="0.2">
      <c r="K1733" s="5"/>
      <c r="L1733" s="5"/>
    </row>
    <row r="1734" spans="11:12" x14ac:dyDescent="0.2">
      <c r="K1734" s="5"/>
      <c r="L1734" s="5"/>
    </row>
    <row r="1735" spans="11:12" x14ac:dyDescent="0.2">
      <c r="K1735" s="5"/>
      <c r="L1735" s="5"/>
    </row>
    <row r="1736" spans="11:12" x14ac:dyDescent="0.2">
      <c r="K1736" s="5"/>
      <c r="L1736" s="5"/>
    </row>
    <row r="1737" spans="11:12" x14ac:dyDescent="0.2">
      <c r="K1737" s="5"/>
      <c r="L1737" s="5"/>
    </row>
    <row r="1738" spans="11:12" x14ac:dyDescent="0.2">
      <c r="K1738" s="5"/>
      <c r="L1738" s="5"/>
    </row>
    <row r="1739" spans="11:12" x14ac:dyDescent="0.2">
      <c r="K1739" s="5"/>
      <c r="L1739" s="5"/>
    </row>
    <row r="1740" spans="11:12" x14ac:dyDescent="0.2">
      <c r="K1740" s="5"/>
      <c r="L1740" s="5"/>
    </row>
    <row r="1741" spans="11:12" x14ac:dyDescent="0.2">
      <c r="K1741" s="5"/>
      <c r="L1741" s="5"/>
    </row>
    <row r="1742" spans="11:12" x14ac:dyDescent="0.2">
      <c r="K1742" s="5"/>
      <c r="L1742" s="5"/>
    </row>
    <row r="1743" spans="11:12" x14ac:dyDescent="0.2">
      <c r="K1743" s="5"/>
      <c r="L1743" s="5"/>
    </row>
    <row r="1744" spans="11:12" x14ac:dyDescent="0.2">
      <c r="K1744" s="5"/>
      <c r="L1744" s="5"/>
    </row>
    <row r="1745" spans="11:12" x14ac:dyDescent="0.2">
      <c r="K1745" s="5"/>
      <c r="L1745" s="5"/>
    </row>
    <row r="1746" spans="11:12" x14ac:dyDescent="0.2">
      <c r="K1746" s="5"/>
      <c r="L1746" s="5"/>
    </row>
    <row r="1747" spans="11:12" x14ac:dyDescent="0.2">
      <c r="K1747" s="5"/>
      <c r="L1747" s="5"/>
    </row>
    <row r="1748" spans="11:12" x14ac:dyDescent="0.2">
      <c r="K1748" s="5"/>
      <c r="L1748" s="5"/>
    </row>
    <row r="1749" spans="11:12" x14ac:dyDescent="0.2">
      <c r="K1749" s="5"/>
      <c r="L1749" s="5"/>
    </row>
    <row r="1750" spans="11:12" x14ac:dyDescent="0.2">
      <c r="K1750" s="5"/>
      <c r="L1750" s="5"/>
    </row>
    <row r="1751" spans="11:12" x14ac:dyDescent="0.2">
      <c r="K1751" s="5"/>
      <c r="L1751" s="5"/>
    </row>
    <row r="1752" spans="11:12" x14ac:dyDescent="0.2">
      <c r="K1752" s="5"/>
      <c r="L1752" s="5"/>
    </row>
    <row r="1753" spans="11:12" x14ac:dyDescent="0.2">
      <c r="K1753" s="5"/>
      <c r="L1753" s="5"/>
    </row>
    <row r="1754" spans="11:12" x14ac:dyDescent="0.2">
      <c r="K1754" s="5"/>
      <c r="L1754" s="5"/>
    </row>
    <row r="1755" spans="11:12" x14ac:dyDescent="0.2">
      <c r="K1755" s="5"/>
      <c r="L1755" s="5"/>
    </row>
    <row r="1756" spans="11:12" x14ac:dyDescent="0.2">
      <c r="K1756" s="5"/>
      <c r="L1756" s="5"/>
    </row>
    <row r="1757" spans="11:12" x14ac:dyDescent="0.2">
      <c r="K1757" s="5"/>
      <c r="L1757" s="5"/>
    </row>
    <row r="1758" spans="11:12" x14ac:dyDescent="0.2">
      <c r="K1758" s="5"/>
      <c r="L1758" s="5"/>
    </row>
    <row r="1759" spans="11:12" x14ac:dyDescent="0.2">
      <c r="K1759" s="5"/>
      <c r="L1759" s="5"/>
    </row>
    <row r="1760" spans="11:12" x14ac:dyDescent="0.2">
      <c r="K1760" s="5"/>
      <c r="L1760" s="5"/>
    </row>
    <row r="1761" spans="11:12" x14ac:dyDescent="0.2">
      <c r="K1761" s="5"/>
      <c r="L1761" s="5"/>
    </row>
    <row r="1762" spans="11:12" x14ac:dyDescent="0.2">
      <c r="K1762" s="5"/>
      <c r="L1762" s="5"/>
    </row>
    <row r="1763" spans="11:12" x14ac:dyDescent="0.2">
      <c r="K1763" s="5"/>
      <c r="L1763" s="5"/>
    </row>
    <row r="1764" spans="11:12" x14ac:dyDescent="0.2">
      <c r="K1764" s="5"/>
      <c r="L1764" s="5"/>
    </row>
    <row r="1765" spans="11:12" x14ac:dyDescent="0.2">
      <c r="K1765" s="5"/>
      <c r="L1765" s="5"/>
    </row>
    <row r="1766" spans="11:12" x14ac:dyDescent="0.2">
      <c r="K1766" s="5"/>
      <c r="L1766" s="5"/>
    </row>
    <row r="1767" spans="11:12" x14ac:dyDescent="0.2">
      <c r="K1767" s="5"/>
      <c r="L1767" s="5"/>
    </row>
    <row r="1768" spans="11:12" x14ac:dyDescent="0.2">
      <c r="K1768" s="5"/>
      <c r="L1768" s="5"/>
    </row>
    <row r="1769" spans="11:12" x14ac:dyDescent="0.2">
      <c r="K1769" s="5"/>
      <c r="L1769" s="5"/>
    </row>
    <row r="1770" spans="11:12" x14ac:dyDescent="0.2">
      <c r="K1770" s="5"/>
      <c r="L1770" s="5"/>
    </row>
    <row r="1771" spans="11:12" x14ac:dyDescent="0.2">
      <c r="K1771" s="5"/>
      <c r="L1771" s="5"/>
    </row>
    <row r="1772" spans="11:12" x14ac:dyDescent="0.2">
      <c r="K1772" s="5"/>
      <c r="L1772" s="5"/>
    </row>
    <row r="1773" spans="11:12" x14ac:dyDescent="0.2">
      <c r="K1773" s="5"/>
      <c r="L1773" s="5"/>
    </row>
    <row r="1774" spans="11:12" x14ac:dyDescent="0.2">
      <c r="K1774" s="5"/>
      <c r="L1774" s="5"/>
    </row>
    <row r="1775" spans="11:12" x14ac:dyDescent="0.2">
      <c r="K1775" s="5"/>
      <c r="L1775" s="5"/>
    </row>
    <row r="1776" spans="11:12" x14ac:dyDescent="0.2">
      <c r="K1776" s="5"/>
      <c r="L1776" s="5"/>
    </row>
    <row r="1777" spans="11:12" x14ac:dyDescent="0.2">
      <c r="K1777" s="5"/>
      <c r="L1777" s="5"/>
    </row>
    <row r="1778" spans="11:12" x14ac:dyDescent="0.2">
      <c r="K1778" s="5"/>
      <c r="L1778" s="5"/>
    </row>
    <row r="1779" spans="11:12" x14ac:dyDescent="0.2">
      <c r="K1779" s="5"/>
      <c r="L1779" s="5"/>
    </row>
    <row r="1780" spans="11:12" x14ac:dyDescent="0.2">
      <c r="K1780" s="5"/>
      <c r="L1780" s="5"/>
    </row>
    <row r="1781" spans="11:12" x14ac:dyDescent="0.2">
      <c r="K1781" s="5"/>
      <c r="L1781" s="5"/>
    </row>
    <row r="1782" spans="11:12" x14ac:dyDescent="0.2">
      <c r="K1782" s="5"/>
      <c r="L1782" s="5"/>
    </row>
    <row r="1783" spans="11:12" x14ac:dyDescent="0.2">
      <c r="K1783" s="5"/>
      <c r="L1783" s="5"/>
    </row>
    <row r="1784" spans="11:12" x14ac:dyDescent="0.2">
      <c r="K1784" s="5"/>
      <c r="L1784" s="5"/>
    </row>
    <row r="1785" spans="11:12" x14ac:dyDescent="0.2">
      <c r="K1785" s="5"/>
      <c r="L1785" s="5"/>
    </row>
    <row r="1786" spans="11:12" x14ac:dyDescent="0.2">
      <c r="K1786" s="5"/>
      <c r="L1786" s="5"/>
    </row>
    <row r="1787" spans="11:12" x14ac:dyDescent="0.2">
      <c r="K1787" s="5"/>
      <c r="L1787" s="5"/>
    </row>
    <row r="1788" spans="11:12" x14ac:dyDescent="0.2">
      <c r="K1788" s="5"/>
      <c r="L1788" s="5"/>
    </row>
    <row r="1789" spans="11:12" x14ac:dyDescent="0.2">
      <c r="K1789" s="5"/>
      <c r="L1789" s="5"/>
    </row>
    <row r="1790" spans="11:12" x14ac:dyDescent="0.2">
      <c r="K1790" s="5"/>
      <c r="L1790" s="5"/>
    </row>
    <row r="1791" spans="11:12" x14ac:dyDescent="0.2">
      <c r="K1791" s="5"/>
      <c r="L1791" s="5"/>
    </row>
    <row r="1792" spans="11:12" x14ac:dyDescent="0.2">
      <c r="K1792" s="5"/>
      <c r="L1792" s="5"/>
    </row>
    <row r="1793" spans="11:12" x14ac:dyDescent="0.2">
      <c r="K1793" s="5"/>
      <c r="L1793" s="5"/>
    </row>
    <row r="1794" spans="11:12" x14ac:dyDescent="0.2">
      <c r="K1794" s="5"/>
      <c r="L1794" s="5"/>
    </row>
    <row r="1795" spans="11:12" x14ac:dyDescent="0.2">
      <c r="K1795" s="5"/>
      <c r="L1795" s="5"/>
    </row>
    <row r="1796" spans="11:12" x14ac:dyDescent="0.2">
      <c r="K1796" s="5"/>
      <c r="L1796" s="5"/>
    </row>
    <row r="1797" spans="11:12" x14ac:dyDescent="0.2">
      <c r="K1797" s="5"/>
      <c r="L1797" s="5"/>
    </row>
    <row r="1798" spans="11:12" x14ac:dyDescent="0.2">
      <c r="K1798" s="5"/>
      <c r="L1798" s="5"/>
    </row>
    <row r="1799" spans="11:12" x14ac:dyDescent="0.2">
      <c r="K1799" s="5"/>
      <c r="L1799" s="5"/>
    </row>
    <row r="1800" spans="11:12" x14ac:dyDescent="0.2">
      <c r="K1800" s="5"/>
      <c r="L1800" s="5"/>
    </row>
    <row r="1801" spans="11:12" x14ac:dyDescent="0.2">
      <c r="K1801" s="5"/>
      <c r="L1801" s="5"/>
    </row>
    <row r="1802" spans="11:12" x14ac:dyDescent="0.2">
      <c r="K1802" s="5"/>
      <c r="L1802" s="5"/>
    </row>
    <row r="1803" spans="11:12" x14ac:dyDescent="0.2">
      <c r="K1803" s="5"/>
      <c r="L1803" s="5"/>
    </row>
    <row r="1804" spans="11:12" x14ac:dyDescent="0.2">
      <c r="K1804" s="5"/>
      <c r="L1804" s="5"/>
    </row>
    <row r="1805" spans="11:12" x14ac:dyDescent="0.2">
      <c r="K1805" s="5"/>
      <c r="L1805" s="5"/>
    </row>
    <row r="1806" spans="11:12" x14ac:dyDescent="0.2">
      <c r="K1806" s="5"/>
      <c r="L1806" s="5"/>
    </row>
    <row r="1807" spans="11:12" x14ac:dyDescent="0.2">
      <c r="K1807" s="5"/>
      <c r="L1807" s="5"/>
    </row>
    <row r="1808" spans="11:12" x14ac:dyDescent="0.2">
      <c r="K1808" s="5"/>
      <c r="L1808" s="5"/>
    </row>
    <row r="1809" spans="11:12" x14ac:dyDescent="0.2">
      <c r="K1809" s="5"/>
      <c r="L1809" s="5"/>
    </row>
    <row r="1810" spans="11:12" x14ac:dyDescent="0.2">
      <c r="K1810" s="5"/>
      <c r="L1810" s="5"/>
    </row>
    <row r="1811" spans="11:12" x14ac:dyDescent="0.2">
      <c r="K1811" s="5"/>
      <c r="L1811" s="5"/>
    </row>
    <row r="1812" spans="11:12" x14ac:dyDescent="0.2">
      <c r="K1812" s="5"/>
      <c r="L1812" s="5"/>
    </row>
    <row r="1813" spans="11:12" x14ac:dyDescent="0.2">
      <c r="K1813" s="5"/>
      <c r="L1813" s="5"/>
    </row>
    <row r="1814" spans="11:12" x14ac:dyDescent="0.2">
      <c r="K1814" s="5"/>
      <c r="L1814" s="5"/>
    </row>
    <row r="1815" spans="11:12" x14ac:dyDescent="0.2">
      <c r="K1815" s="5"/>
      <c r="L1815" s="5"/>
    </row>
    <row r="1816" spans="11:12" x14ac:dyDescent="0.2">
      <c r="K1816" s="5"/>
      <c r="L1816" s="5"/>
    </row>
    <row r="1817" spans="11:12" x14ac:dyDescent="0.2">
      <c r="K1817" s="5"/>
      <c r="L1817" s="5"/>
    </row>
    <row r="1818" spans="11:12" x14ac:dyDescent="0.2">
      <c r="K1818" s="5"/>
      <c r="L1818" s="5"/>
    </row>
    <row r="1819" spans="11:12" x14ac:dyDescent="0.2">
      <c r="K1819" s="5"/>
      <c r="L1819" s="5"/>
    </row>
    <row r="1820" spans="11:12" x14ac:dyDescent="0.2">
      <c r="K1820" s="5"/>
      <c r="L1820" s="5"/>
    </row>
    <row r="1821" spans="11:12" x14ac:dyDescent="0.2">
      <c r="K1821" s="5"/>
      <c r="L1821" s="5"/>
    </row>
    <row r="1822" spans="11:12" x14ac:dyDescent="0.2">
      <c r="K1822" s="5"/>
      <c r="L1822" s="5"/>
    </row>
    <row r="1823" spans="11:12" x14ac:dyDescent="0.2">
      <c r="K1823" s="5"/>
      <c r="L1823" s="5"/>
    </row>
    <row r="1824" spans="11:12" x14ac:dyDescent="0.2">
      <c r="K1824" s="5"/>
      <c r="L1824" s="5"/>
    </row>
    <row r="1825" spans="11:12" x14ac:dyDescent="0.2">
      <c r="K1825" s="5"/>
      <c r="L1825" s="5"/>
    </row>
    <row r="1826" spans="11:12" x14ac:dyDescent="0.2">
      <c r="K1826" s="5"/>
      <c r="L1826" s="5"/>
    </row>
    <row r="1827" spans="11:12" x14ac:dyDescent="0.2">
      <c r="K1827" s="5"/>
      <c r="L1827" s="5"/>
    </row>
    <row r="1828" spans="11:12" x14ac:dyDescent="0.2">
      <c r="K1828" s="5"/>
      <c r="L1828" s="5"/>
    </row>
    <row r="1829" spans="11:12" x14ac:dyDescent="0.2">
      <c r="K1829" s="5"/>
      <c r="L1829" s="5"/>
    </row>
    <row r="1830" spans="11:12" x14ac:dyDescent="0.2">
      <c r="K1830" s="5"/>
      <c r="L1830" s="5"/>
    </row>
    <row r="1831" spans="11:12" x14ac:dyDescent="0.2">
      <c r="K1831" s="5"/>
      <c r="L1831" s="5"/>
    </row>
    <row r="1832" spans="11:12" x14ac:dyDescent="0.2">
      <c r="K1832" s="5"/>
      <c r="L1832" s="5"/>
    </row>
    <row r="1833" spans="11:12" x14ac:dyDescent="0.2">
      <c r="K1833" s="5"/>
      <c r="L1833" s="5"/>
    </row>
    <row r="1834" spans="11:12" x14ac:dyDescent="0.2">
      <c r="K1834" s="5"/>
      <c r="L1834" s="5"/>
    </row>
    <row r="1835" spans="11:12" x14ac:dyDescent="0.2">
      <c r="K1835" s="5"/>
      <c r="L1835" s="5"/>
    </row>
    <row r="1836" spans="11:12" x14ac:dyDescent="0.2">
      <c r="K1836" s="5"/>
      <c r="L1836" s="5"/>
    </row>
    <row r="1837" spans="11:12" x14ac:dyDescent="0.2">
      <c r="K1837" s="5"/>
      <c r="L1837" s="5"/>
    </row>
    <row r="1838" spans="11:12" x14ac:dyDescent="0.2">
      <c r="K1838" s="5"/>
      <c r="L1838" s="5"/>
    </row>
    <row r="1839" spans="11:12" x14ac:dyDescent="0.2">
      <c r="K1839" s="5"/>
      <c r="L1839" s="5"/>
    </row>
    <row r="1840" spans="11:12" x14ac:dyDescent="0.2">
      <c r="K1840" s="5"/>
      <c r="L1840" s="5"/>
    </row>
    <row r="1841" spans="11:12" x14ac:dyDescent="0.2">
      <c r="K1841" s="5"/>
      <c r="L1841" s="5"/>
    </row>
    <row r="1842" spans="11:12" x14ac:dyDescent="0.2">
      <c r="K1842" s="5"/>
      <c r="L1842" s="5"/>
    </row>
    <row r="1843" spans="11:12" x14ac:dyDescent="0.2">
      <c r="K1843" s="5"/>
      <c r="L1843" s="5"/>
    </row>
    <row r="1844" spans="11:12" x14ac:dyDescent="0.2">
      <c r="K1844" s="5"/>
      <c r="L1844" s="5"/>
    </row>
    <row r="1845" spans="11:12" x14ac:dyDescent="0.2">
      <c r="K1845" s="5"/>
      <c r="L1845" s="5"/>
    </row>
    <row r="1846" spans="11:12" x14ac:dyDescent="0.2">
      <c r="K1846" s="5"/>
      <c r="L1846" s="5"/>
    </row>
    <row r="1847" spans="11:12" x14ac:dyDescent="0.2">
      <c r="K1847" s="5"/>
      <c r="L1847" s="5"/>
    </row>
    <row r="1848" spans="11:12" x14ac:dyDescent="0.2">
      <c r="K1848" s="5"/>
      <c r="L1848" s="5"/>
    </row>
    <row r="1849" spans="11:12" x14ac:dyDescent="0.2">
      <c r="K1849" s="5"/>
      <c r="L1849" s="5"/>
    </row>
    <row r="1850" spans="11:12" x14ac:dyDescent="0.2">
      <c r="K1850" s="5"/>
      <c r="L1850" s="5"/>
    </row>
    <row r="1851" spans="11:12" x14ac:dyDescent="0.2">
      <c r="K1851" s="5"/>
      <c r="L1851" s="5"/>
    </row>
    <row r="1852" spans="11:12" x14ac:dyDescent="0.2">
      <c r="K1852" s="5"/>
      <c r="L1852" s="5"/>
    </row>
    <row r="1853" spans="11:12" x14ac:dyDescent="0.2">
      <c r="K1853" s="5"/>
      <c r="L1853" s="5"/>
    </row>
    <row r="1854" spans="11:12" x14ac:dyDescent="0.2">
      <c r="K1854" s="5"/>
      <c r="L1854" s="5"/>
    </row>
    <row r="1855" spans="11:12" x14ac:dyDescent="0.2">
      <c r="K1855" s="5"/>
      <c r="L1855" s="5"/>
    </row>
    <row r="1856" spans="11:12" x14ac:dyDescent="0.2">
      <c r="K1856" s="5"/>
      <c r="L1856" s="5"/>
    </row>
    <row r="1857" spans="11:12" x14ac:dyDescent="0.2">
      <c r="K1857" s="5"/>
      <c r="L1857" s="5"/>
    </row>
    <row r="1858" spans="11:12" x14ac:dyDescent="0.2">
      <c r="K1858" s="5"/>
      <c r="L1858" s="5"/>
    </row>
    <row r="1859" spans="11:12" x14ac:dyDescent="0.2">
      <c r="K1859" s="5"/>
      <c r="L1859" s="5"/>
    </row>
    <row r="1860" spans="11:12" x14ac:dyDescent="0.2">
      <c r="K1860" s="5"/>
      <c r="L1860" s="5"/>
    </row>
    <row r="1861" spans="11:12" x14ac:dyDescent="0.2">
      <c r="K1861" s="5"/>
      <c r="L1861" s="5"/>
    </row>
    <row r="1862" spans="11:12" x14ac:dyDescent="0.2">
      <c r="K1862" s="5"/>
      <c r="L1862" s="5"/>
    </row>
    <row r="1863" spans="11:12" x14ac:dyDescent="0.2">
      <c r="K1863" s="5"/>
      <c r="L1863" s="5"/>
    </row>
    <row r="1864" spans="11:12" x14ac:dyDescent="0.2">
      <c r="K1864" s="5"/>
      <c r="L1864" s="5"/>
    </row>
    <row r="1865" spans="11:12" x14ac:dyDescent="0.2">
      <c r="K1865" s="5"/>
      <c r="L1865" s="5"/>
    </row>
    <row r="1866" spans="11:12" x14ac:dyDescent="0.2">
      <c r="K1866" s="5"/>
      <c r="L1866" s="5"/>
    </row>
    <row r="1867" spans="11:12" x14ac:dyDescent="0.2">
      <c r="K1867" s="5"/>
      <c r="L1867" s="5"/>
    </row>
    <row r="1868" spans="11:12" x14ac:dyDescent="0.2">
      <c r="K1868" s="5"/>
      <c r="L1868" s="5"/>
    </row>
    <row r="1869" spans="11:12" x14ac:dyDescent="0.2">
      <c r="K1869" s="5"/>
      <c r="L1869" s="5"/>
    </row>
    <row r="1870" spans="11:12" x14ac:dyDescent="0.2">
      <c r="K1870" s="5"/>
      <c r="L1870" s="5"/>
    </row>
    <row r="1871" spans="11:12" x14ac:dyDescent="0.2">
      <c r="K1871" s="5"/>
      <c r="L1871" s="5"/>
    </row>
    <row r="1872" spans="11:12" x14ac:dyDescent="0.2">
      <c r="K1872" s="5"/>
      <c r="L1872" s="5"/>
    </row>
    <row r="1873" spans="11:12" x14ac:dyDescent="0.2">
      <c r="K1873" s="5"/>
      <c r="L1873" s="5"/>
    </row>
    <row r="1874" spans="11:12" x14ac:dyDescent="0.2">
      <c r="K1874" s="5"/>
      <c r="L1874" s="5"/>
    </row>
    <row r="1875" spans="11:12" x14ac:dyDescent="0.2">
      <c r="K1875" s="5"/>
      <c r="L1875" s="5"/>
    </row>
    <row r="1876" spans="11:12" x14ac:dyDescent="0.2">
      <c r="K1876" s="5"/>
      <c r="L1876" s="5"/>
    </row>
    <row r="1877" spans="11:12" x14ac:dyDescent="0.2">
      <c r="K1877" s="5"/>
      <c r="L1877" s="5"/>
    </row>
    <row r="1878" spans="11:12" x14ac:dyDescent="0.2">
      <c r="K1878" s="5"/>
      <c r="L1878" s="5"/>
    </row>
    <row r="1879" spans="11:12" x14ac:dyDescent="0.2">
      <c r="K1879" s="5"/>
      <c r="L1879" s="5"/>
    </row>
    <row r="1880" spans="11:12" x14ac:dyDescent="0.2">
      <c r="K1880" s="5"/>
      <c r="L1880" s="5"/>
    </row>
    <row r="1881" spans="11:12" x14ac:dyDescent="0.2">
      <c r="K1881" s="5"/>
      <c r="L1881" s="5"/>
    </row>
    <row r="1882" spans="11:12" x14ac:dyDescent="0.2">
      <c r="K1882" s="5"/>
      <c r="L1882" s="5"/>
    </row>
    <row r="1883" spans="11:12" x14ac:dyDescent="0.2">
      <c r="K1883" s="5"/>
      <c r="L1883" s="5"/>
    </row>
    <row r="1884" spans="11:12" x14ac:dyDescent="0.2">
      <c r="K1884" s="5"/>
      <c r="L1884" s="5"/>
    </row>
    <row r="1885" spans="11:12" x14ac:dyDescent="0.2">
      <c r="K1885" s="5"/>
      <c r="L1885" s="5"/>
    </row>
    <row r="1886" spans="11:12" x14ac:dyDescent="0.2">
      <c r="K1886" s="5"/>
      <c r="L1886" s="5"/>
    </row>
    <row r="1887" spans="11:12" x14ac:dyDescent="0.2">
      <c r="K1887" s="5"/>
      <c r="L1887" s="5"/>
    </row>
    <row r="1888" spans="11:12" x14ac:dyDescent="0.2">
      <c r="K1888" s="5"/>
      <c r="L1888" s="5"/>
    </row>
    <row r="1889" spans="11:12" x14ac:dyDescent="0.2">
      <c r="K1889" s="5"/>
      <c r="L1889" s="5"/>
    </row>
    <row r="1890" spans="11:12" x14ac:dyDescent="0.2">
      <c r="K1890" s="5"/>
      <c r="L1890" s="5"/>
    </row>
    <row r="1891" spans="11:12" x14ac:dyDescent="0.2">
      <c r="K1891" s="5"/>
      <c r="L1891" s="5"/>
    </row>
    <row r="1892" spans="11:12" x14ac:dyDescent="0.2">
      <c r="K1892" s="5"/>
      <c r="L1892" s="5"/>
    </row>
    <row r="1893" spans="11:12" x14ac:dyDescent="0.2">
      <c r="K1893" s="5"/>
      <c r="L1893" s="5"/>
    </row>
    <row r="1894" spans="11:12" x14ac:dyDescent="0.2">
      <c r="K1894" s="5"/>
      <c r="L1894" s="5"/>
    </row>
    <row r="1895" spans="11:12" x14ac:dyDescent="0.2">
      <c r="K1895" s="5"/>
      <c r="L1895" s="5"/>
    </row>
    <row r="1896" spans="11:12" x14ac:dyDescent="0.2">
      <c r="K1896" s="5"/>
      <c r="L1896" s="5"/>
    </row>
    <row r="1897" spans="11:12" x14ac:dyDescent="0.2">
      <c r="K1897" s="5"/>
      <c r="L1897" s="5"/>
    </row>
    <row r="1898" spans="11:12" x14ac:dyDescent="0.2">
      <c r="K1898" s="5"/>
      <c r="L1898" s="5"/>
    </row>
    <row r="1899" spans="11:12" x14ac:dyDescent="0.2">
      <c r="K1899" s="5"/>
      <c r="L1899" s="5"/>
    </row>
    <row r="1900" spans="11:12" x14ac:dyDescent="0.2">
      <c r="K1900" s="5"/>
      <c r="L1900" s="5"/>
    </row>
    <row r="1901" spans="11:12" x14ac:dyDescent="0.2">
      <c r="K1901" s="5"/>
      <c r="L1901" s="5"/>
    </row>
    <row r="1902" spans="11:12" x14ac:dyDescent="0.2">
      <c r="K1902" s="5"/>
      <c r="L1902" s="5"/>
    </row>
    <row r="1903" spans="11:12" x14ac:dyDescent="0.2">
      <c r="K1903" s="5"/>
      <c r="L1903" s="5"/>
    </row>
    <row r="1904" spans="11:12" x14ac:dyDescent="0.2">
      <c r="K1904" s="5"/>
      <c r="L1904" s="5"/>
    </row>
    <row r="1905" spans="11:12" x14ac:dyDescent="0.2">
      <c r="K1905" s="5"/>
      <c r="L1905" s="5"/>
    </row>
    <row r="1906" spans="11:12" x14ac:dyDescent="0.2">
      <c r="K1906" s="5"/>
      <c r="L1906" s="5"/>
    </row>
    <row r="1907" spans="11:12" x14ac:dyDescent="0.2">
      <c r="K1907" s="5"/>
      <c r="L1907" s="5"/>
    </row>
    <row r="1908" spans="11:12" x14ac:dyDescent="0.2">
      <c r="K1908" s="5"/>
      <c r="L1908" s="5"/>
    </row>
    <row r="1909" spans="11:12" x14ac:dyDescent="0.2">
      <c r="K1909" s="5"/>
      <c r="L1909" s="5"/>
    </row>
    <row r="1910" spans="11:12" x14ac:dyDescent="0.2">
      <c r="K1910" s="5"/>
      <c r="L1910" s="5"/>
    </row>
    <row r="1911" spans="11:12" x14ac:dyDescent="0.2">
      <c r="K1911" s="5"/>
      <c r="L1911" s="5"/>
    </row>
    <row r="1912" spans="11:12" x14ac:dyDescent="0.2">
      <c r="K1912" s="5"/>
      <c r="L1912" s="5"/>
    </row>
    <row r="1913" spans="11:12" x14ac:dyDescent="0.2">
      <c r="K1913" s="5"/>
      <c r="L1913" s="5"/>
    </row>
    <row r="1914" spans="11:12" x14ac:dyDescent="0.2">
      <c r="K1914" s="5"/>
      <c r="L1914" s="5"/>
    </row>
    <row r="1915" spans="11:12" x14ac:dyDescent="0.2">
      <c r="K1915" s="5"/>
      <c r="L1915" s="5"/>
    </row>
    <row r="1916" spans="11:12" x14ac:dyDescent="0.2">
      <c r="K1916" s="5"/>
      <c r="L1916" s="5"/>
    </row>
    <row r="1917" spans="11:12" x14ac:dyDescent="0.2">
      <c r="K1917" s="5"/>
      <c r="L1917" s="5"/>
    </row>
    <row r="1918" spans="11:12" x14ac:dyDescent="0.2">
      <c r="K1918" s="5"/>
      <c r="L1918" s="5"/>
    </row>
    <row r="1919" spans="11:12" x14ac:dyDescent="0.2">
      <c r="K1919" s="5"/>
      <c r="L1919" s="5"/>
    </row>
    <row r="1920" spans="11:12" x14ac:dyDescent="0.2">
      <c r="K1920" s="5"/>
      <c r="L1920" s="5"/>
    </row>
    <row r="1921" spans="11:12" x14ac:dyDescent="0.2">
      <c r="K1921" s="5"/>
      <c r="L1921" s="5"/>
    </row>
    <row r="1922" spans="11:12" x14ac:dyDescent="0.2">
      <c r="K1922" s="5"/>
      <c r="L1922" s="5"/>
    </row>
    <row r="1923" spans="11:12" x14ac:dyDescent="0.2">
      <c r="K1923" s="5"/>
      <c r="L1923" s="5"/>
    </row>
    <row r="1924" spans="11:12" x14ac:dyDescent="0.2">
      <c r="K1924" s="5"/>
      <c r="L1924" s="5"/>
    </row>
    <row r="1925" spans="11:12" x14ac:dyDescent="0.2">
      <c r="K1925" s="5"/>
      <c r="L1925" s="5"/>
    </row>
    <row r="1926" spans="11:12" x14ac:dyDescent="0.2">
      <c r="K1926" s="5"/>
      <c r="L1926" s="5"/>
    </row>
    <row r="1927" spans="11:12" x14ac:dyDescent="0.2">
      <c r="K1927" s="5"/>
      <c r="L1927" s="5"/>
    </row>
    <row r="1928" spans="11:12" x14ac:dyDescent="0.2">
      <c r="K1928" s="5"/>
      <c r="L1928" s="5"/>
    </row>
    <row r="1929" spans="11:12" x14ac:dyDescent="0.2">
      <c r="K1929" s="5"/>
      <c r="L1929" s="5"/>
    </row>
    <row r="1930" spans="11:12" x14ac:dyDescent="0.2">
      <c r="K1930" s="5"/>
      <c r="L1930" s="5"/>
    </row>
    <row r="1931" spans="11:12" x14ac:dyDescent="0.2">
      <c r="K1931" s="5"/>
      <c r="L1931" s="5"/>
    </row>
    <row r="1932" spans="11:12" x14ac:dyDescent="0.2">
      <c r="K1932" s="5"/>
      <c r="L1932" s="5"/>
    </row>
    <row r="1933" spans="11:12" x14ac:dyDescent="0.2">
      <c r="K1933" s="5"/>
      <c r="L1933" s="5"/>
    </row>
    <row r="1934" spans="11:12" x14ac:dyDescent="0.2">
      <c r="K1934" s="5"/>
      <c r="L1934" s="5"/>
    </row>
    <row r="1935" spans="11:12" x14ac:dyDescent="0.2">
      <c r="K1935" s="5"/>
      <c r="L1935" s="5"/>
    </row>
    <row r="1936" spans="11:12" x14ac:dyDescent="0.2">
      <c r="K1936" s="5"/>
      <c r="L1936" s="5"/>
    </row>
    <row r="1937" spans="11:12" x14ac:dyDescent="0.2">
      <c r="K1937" s="5"/>
      <c r="L1937" s="5"/>
    </row>
    <row r="1938" spans="11:12" x14ac:dyDescent="0.2">
      <c r="K1938" s="5"/>
      <c r="L1938" s="5"/>
    </row>
    <row r="1939" spans="11:12" x14ac:dyDescent="0.2">
      <c r="K1939" s="5"/>
      <c r="L1939" s="5"/>
    </row>
    <row r="1940" spans="11:12" x14ac:dyDescent="0.2">
      <c r="K1940" s="5"/>
      <c r="L1940" s="5"/>
    </row>
    <row r="1941" spans="11:12" x14ac:dyDescent="0.2">
      <c r="K1941" s="5"/>
      <c r="L1941" s="5"/>
    </row>
    <row r="1942" spans="11:12" x14ac:dyDescent="0.2">
      <c r="K1942" s="5"/>
      <c r="L1942" s="5"/>
    </row>
    <row r="1943" spans="11:12" x14ac:dyDescent="0.2">
      <c r="K1943" s="5"/>
      <c r="L1943" s="5"/>
    </row>
    <row r="1944" spans="11:12" x14ac:dyDescent="0.2">
      <c r="K1944" s="5"/>
      <c r="L1944" s="5"/>
    </row>
    <row r="1945" spans="11:12" x14ac:dyDescent="0.2">
      <c r="K1945" s="5"/>
      <c r="L1945" s="5"/>
    </row>
    <row r="1946" spans="11:12" x14ac:dyDescent="0.2">
      <c r="K1946" s="5"/>
      <c r="L1946" s="5"/>
    </row>
    <row r="1947" spans="11:12" x14ac:dyDescent="0.2">
      <c r="K1947" s="5"/>
      <c r="L1947" s="5"/>
    </row>
    <row r="1948" spans="11:12" x14ac:dyDescent="0.2">
      <c r="K1948" s="5"/>
      <c r="L1948" s="5"/>
    </row>
    <row r="1949" spans="11:12" x14ac:dyDescent="0.2">
      <c r="K1949" s="5"/>
      <c r="L1949" s="5"/>
    </row>
    <row r="1950" spans="11:12" x14ac:dyDescent="0.2">
      <c r="K1950" s="5"/>
      <c r="L1950" s="5"/>
    </row>
    <row r="1951" spans="11:12" x14ac:dyDescent="0.2">
      <c r="K1951" s="5"/>
      <c r="L1951" s="5"/>
    </row>
    <row r="1952" spans="11:12" x14ac:dyDescent="0.2">
      <c r="K1952" s="5"/>
      <c r="L1952" s="5"/>
    </row>
    <row r="1953" spans="11:12" x14ac:dyDescent="0.2">
      <c r="K1953" s="5"/>
      <c r="L1953" s="5"/>
    </row>
    <row r="1954" spans="11:12" x14ac:dyDescent="0.2">
      <c r="K1954" s="5"/>
      <c r="L1954" s="5"/>
    </row>
    <row r="1955" spans="11:12" x14ac:dyDescent="0.2">
      <c r="K1955" s="5"/>
      <c r="L1955" s="5"/>
    </row>
    <row r="1956" spans="11:12" x14ac:dyDescent="0.2">
      <c r="K1956" s="5"/>
      <c r="L1956" s="5"/>
    </row>
    <row r="1957" spans="11:12" x14ac:dyDescent="0.2">
      <c r="K1957" s="5"/>
      <c r="L1957" s="5"/>
    </row>
    <row r="1958" spans="11:12" x14ac:dyDescent="0.2">
      <c r="K1958" s="5"/>
      <c r="L1958" s="5"/>
    </row>
    <row r="1959" spans="11:12" x14ac:dyDescent="0.2">
      <c r="K1959" s="5"/>
      <c r="L1959" s="5"/>
    </row>
    <row r="1960" spans="11:12" x14ac:dyDescent="0.2">
      <c r="K1960" s="5"/>
      <c r="L1960" s="5"/>
    </row>
    <row r="1961" spans="11:12" x14ac:dyDescent="0.2">
      <c r="K1961" s="5"/>
      <c r="L1961" s="5"/>
    </row>
    <row r="1962" spans="11:12" x14ac:dyDescent="0.2">
      <c r="K1962" s="5"/>
      <c r="L1962" s="5"/>
    </row>
    <row r="1963" spans="11:12" x14ac:dyDescent="0.2">
      <c r="K1963" s="5"/>
      <c r="L1963" s="5"/>
    </row>
    <row r="1964" spans="11:12" x14ac:dyDescent="0.2">
      <c r="K1964" s="5"/>
      <c r="L1964" s="5"/>
    </row>
    <row r="1965" spans="11:12" x14ac:dyDescent="0.2">
      <c r="K1965" s="5"/>
      <c r="L1965" s="5"/>
    </row>
    <row r="1966" spans="11:12" x14ac:dyDescent="0.2">
      <c r="K1966" s="5"/>
      <c r="L1966" s="5"/>
    </row>
    <row r="1967" spans="11:12" x14ac:dyDescent="0.2">
      <c r="K1967" s="5"/>
      <c r="L1967" s="5"/>
    </row>
    <row r="1968" spans="11:12" x14ac:dyDescent="0.2">
      <c r="K1968" s="5"/>
      <c r="L1968" s="5"/>
    </row>
    <row r="1969" spans="11:12" x14ac:dyDescent="0.2">
      <c r="K1969" s="5"/>
      <c r="L1969" s="5"/>
    </row>
    <row r="1970" spans="11:12" x14ac:dyDescent="0.2">
      <c r="K1970" s="5"/>
      <c r="L1970" s="5"/>
    </row>
    <row r="1971" spans="11:12" x14ac:dyDescent="0.2">
      <c r="K1971" s="5"/>
      <c r="L1971" s="5"/>
    </row>
    <row r="1972" spans="11:12" x14ac:dyDescent="0.2">
      <c r="K1972" s="5"/>
      <c r="L1972" s="5"/>
    </row>
    <row r="1973" spans="11:12" x14ac:dyDescent="0.2">
      <c r="K1973" s="5"/>
      <c r="L1973" s="5"/>
    </row>
    <row r="1974" spans="11:12" x14ac:dyDescent="0.2">
      <c r="K1974" s="5"/>
      <c r="L1974" s="5"/>
    </row>
    <row r="1975" spans="11:12" x14ac:dyDescent="0.2">
      <c r="K1975" s="5"/>
      <c r="L1975" s="5"/>
    </row>
    <row r="1976" spans="11:12" x14ac:dyDescent="0.2">
      <c r="K1976" s="5"/>
      <c r="L1976" s="5"/>
    </row>
    <row r="1977" spans="11:12" x14ac:dyDescent="0.2">
      <c r="K1977" s="5"/>
      <c r="L1977" s="5"/>
    </row>
    <row r="1978" spans="11:12" x14ac:dyDescent="0.2">
      <c r="K1978" s="5"/>
      <c r="L1978" s="5"/>
    </row>
    <row r="1979" spans="11:12" x14ac:dyDescent="0.2">
      <c r="K1979" s="5"/>
      <c r="L1979" s="5"/>
    </row>
    <row r="1980" spans="11:12" x14ac:dyDescent="0.2">
      <c r="K1980" s="5"/>
      <c r="L1980" s="5"/>
    </row>
    <row r="1981" spans="11:12" x14ac:dyDescent="0.2">
      <c r="K1981" s="5"/>
      <c r="L1981" s="5"/>
    </row>
    <row r="1982" spans="11:12" x14ac:dyDescent="0.2">
      <c r="K1982" s="5"/>
      <c r="L1982" s="5"/>
    </row>
    <row r="1983" spans="11:12" x14ac:dyDescent="0.2">
      <c r="K1983" s="5"/>
      <c r="L1983" s="5"/>
    </row>
    <row r="1984" spans="11:12" x14ac:dyDescent="0.2">
      <c r="K1984" s="5"/>
      <c r="L1984" s="5"/>
    </row>
    <row r="1985" spans="11:12" x14ac:dyDescent="0.2">
      <c r="K1985" s="5"/>
      <c r="L1985" s="5"/>
    </row>
    <row r="1986" spans="11:12" x14ac:dyDescent="0.2">
      <c r="K1986" s="5"/>
      <c r="L1986" s="5"/>
    </row>
    <row r="1987" spans="11:12" x14ac:dyDescent="0.2">
      <c r="K1987" s="5"/>
      <c r="L1987" s="5"/>
    </row>
    <row r="1988" spans="11:12" x14ac:dyDescent="0.2">
      <c r="K1988" s="5"/>
      <c r="L1988" s="5"/>
    </row>
    <row r="1989" spans="11:12" x14ac:dyDescent="0.2">
      <c r="K1989" s="5"/>
      <c r="L1989" s="5"/>
    </row>
    <row r="1990" spans="11:12" x14ac:dyDescent="0.2">
      <c r="K1990" s="5"/>
      <c r="L1990" s="5"/>
    </row>
    <row r="1991" spans="11:12" x14ac:dyDescent="0.2">
      <c r="K1991" s="5"/>
      <c r="L1991" s="5"/>
    </row>
    <row r="1992" spans="11:12" x14ac:dyDescent="0.2">
      <c r="K1992" s="5"/>
      <c r="L1992" s="5"/>
    </row>
    <row r="1993" spans="11:12" x14ac:dyDescent="0.2">
      <c r="K1993" s="5"/>
      <c r="L1993" s="5"/>
    </row>
    <row r="1994" spans="11:12" x14ac:dyDescent="0.2">
      <c r="K1994" s="5"/>
      <c r="L1994" s="5"/>
    </row>
    <row r="1995" spans="11:12" x14ac:dyDescent="0.2">
      <c r="K1995" s="5"/>
      <c r="L1995" s="5"/>
    </row>
    <row r="1996" spans="11:12" x14ac:dyDescent="0.2">
      <c r="K1996" s="5"/>
      <c r="L1996" s="5"/>
    </row>
    <row r="1997" spans="11:12" x14ac:dyDescent="0.2">
      <c r="K1997" s="5"/>
      <c r="L1997" s="5"/>
    </row>
    <row r="1998" spans="11:12" x14ac:dyDescent="0.2">
      <c r="K1998" s="5"/>
      <c r="L1998" s="5"/>
    </row>
    <row r="1999" spans="11:12" x14ac:dyDescent="0.2">
      <c r="K1999" s="5"/>
      <c r="L1999" s="5"/>
    </row>
    <row r="2000" spans="11:12" x14ac:dyDescent="0.2">
      <c r="K2000" s="5"/>
      <c r="L2000" s="5"/>
    </row>
    <row r="2001" spans="11:12" x14ac:dyDescent="0.2">
      <c r="K2001" s="5"/>
      <c r="L2001" s="5"/>
    </row>
    <row r="2002" spans="11:12" x14ac:dyDescent="0.2">
      <c r="K2002" s="5"/>
      <c r="L2002" s="5"/>
    </row>
    <row r="2003" spans="11:12" x14ac:dyDescent="0.2">
      <c r="K2003" s="5"/>
      <c r="L2003" s="5"/>
    </row>
    <row r="2004" spans="11:12" x14ac:dyDescent="0.2">
      <c r="K2004" s="5"/>
      <c r="L2004" s="5"/>
    </row>
    <row r="2005" spans="11:12" x14ac:dyDescent="0.2">
      <c r="K2005" s="5"/>
      <c r="L2005" s="5"/>
    </row>
    <row r="2006" spans="11:12" x14ac:dyDescent="0.2">
      <c r="K2006" s="5"/>
      <c r="L2006" s="5"/>
    </row>
    <row r="2007" spans="11:12" x14ac:dyDescent="0.2">
      <c r="K2007" s="5"/>
      <c r="L2007" s="5"/>
    </row>
    <row r="2008" spans="11:12" x14ac:dyDescent="0.2">
      <c r="K2008" s="5"/>
      <c r="L2008" s="5"/>
    </row>
    <row r="2009" spans="11:12" x14ac:dyDescent="0.2">
      <c r="K2009" s="5"/>
      <c r="L2009" s="5"/>
    </row>
    <row r="2010" spans="11:12" x14ac:dyDescent="0.2">
      <c r="K2010" s="5"/>
      <c r="L2010" s="5"/>
    </row>
    <row r="2011" spans="11:12" x14ac:dyDescent="0.2">
      <c r="K2011" s="5"/>
      <c r="L2011" s="5"/>
    </row>
    <row r="2012" spans="11:12" x14ac:dyDescent="0.2">
      <c r="K2012" s="5"/>
      <c r="L2012" s="5"/>
    </row>
    <row r="2013" spans="11:12" x14ac:dyDescent="0.2">
      <c r="K2013" s="5"/>
      <c r="L2013" s="5"/>
    </row>
    <row r="2014" spans="11:12" x14ac:dyDescent="0.2">
      <c r="K2014" s="5"/>
      <c r="L2014" s="5"/>
    </row>
    <row r="2015" spans="11:12" x14ac:dyDescent="0.2">
      <c r="K2015" s="5"/>
      <c r="L2015" s="5"/>
    </row>
    <row r="2016" spans="11:12" x14ac:dyDescent="0.2">
      <c r="K2016" s="5"/>
      <c r="L2016" s="5"/>
    </row>
    <row r="2017" spans="11:12" x14ac:dyDescent="0.2">
      <c r="K2017" s="5"/>
      <c r="L2017" s="5"/>
    </row>
    <row r="2018" spans="11:12" x14ac:dyDescent="0.2">
      <c r="K2018" s="5"/>
      <c r="L2018" s="5"/>
    </row>
    <row r="2019" spans="11:12" x14ac:dyDescent="0.2">
      <c r="K2019" s="5"/>
      <c r="L2019" s="5"/>
    </row>
    <row r="2020" spans="11:12" x14ac:dyDescent="0.2">
      <c r="K2020" s="5"/>
      <c r="L2020" s="5"/>
    </row>
    <row r="2021" spans="11:12" x14ac:dyDescent="0.2">
      <c r="K2021" s="5"/>
      <c r="L2021" s="5"/>
    </row>
    <row r="2022" spans="11:12" x14ac:dyDescent="0.2">
      <c r="K2022" s="5"/>
      <c r="L2022" s="5"/>
    </row>
    <row r="2023" spans="11:12" x14ac:dyDescent="0.2">
      <c r="K2023" s="5"/>
      <c r="L2023" s="5"/>
    </row>
    <row r="2024" spans="11:12" x14ac:dyDescent="0.2">
      <c r="K2024" s="5"/>
      <c r="L2024" s="5"/>
    </row>
    <row r="2025" spans="11:12" x14ac:dyDescent="0.2">
      <c r="K2025" s="5"/>
      <c r="L2025" s="5"/>
    </row>
    <row r="2026" spans="11:12" x14ac:dyDescent="0.2">
      <c r="K2026" s="5"/>
      <c r="L2026" s="5"/>
    </row>
    <row r="2027" spans="11:12" x14ac:dyDescent="0.2">
      <c r="K2027" s="5"/>
      <c r="L2027" s="5"/>
    </row>
    <row r="2028" spans="11:12" x14ac:dyDescent="0.2">
      <c r="K2028" s="5"/>
      <c r="L2028" s="5"/>
    </row>
    <row r="2029" spans="11:12" x14ac:dyDescent="0.2">
      <c r="K2029" s="5"/>
      <c r="L2029" s="5"/>
    </row>
    <row r="2030" spans="11:12" x14ac:dyDescent="0.2">
      <c r="K2030" s="5"/>
      <c r="L2030" s="5"/>
    </row>
    <row r="2031" spans="11:12" x14ac:dyDescent="0.2">
      <c r="K2031" s="5"/>
      <c r="L2031" s="5"/>
    </row>
    <row r="2032" spans="11:12" x14ac:dyDescent="0.2">
      <c r="K2032" s="5"/>
      <c r="L2032" s="5"/>
    </row>
    <row r="2033" spans="11:12" x14ac:dyDescent="0.2">
      <c r="K2033" s="5"/>
      <c r="L2033" s="5"/>
    </row>
    <row r="2034" spans="11:12" x14ac:dyDescent="0.2">
      <c r="K2034" s="5"/>
      <c r="L2034" s="5"/>
    </row>
    <row r="2035" spans="11:12" x14ac:dyDescent="0.2">
      <c r="K2035" s="5"/>
      <c r="L2035" s="5"/>
    </row>
    <row r="2036" spans="11:12" x14ac:dyDescent="0.2">
      <c r="K2036" s="5"/>
      <c r="L2036" s="5"/>
    </row>
    <row r="2037" spans="11:12" x14ac:dyDescent="0.2">
      <c r="K2037" s="5"/>
      <c r="L2037" s="5"/>
    </row>
    <row r="2038" spans="11:12" x14ac:dyDescent="0.2">
      <c r="K2038" s="5"/>
      <c r="L2038" s="5"/>
    </row>
    <row r="2039" spans="11:12" x14ac:dyDescent="0.2">
      <c r="K2039" s="5"/>
      <c r="L2039" s="5"/>
    </row>
    <row r="2040" spans="11:12" x14ac:dyDescent="0.2">
      <c r="K2040" s="5"/>
      <c r="L2040" s="5"/>
    </row>
    <row r="2041" spans="11:12" x14ac:dyDescent="0.2">
      <c r="K2041" s="5"/>
      <c r="L2041" s="5"/>
    </row>
    <row r="2042" spans="11:12" x14ac:dyDescent="0.2">
      <c r="K2042" s="5"/>
      <c r="L2042" s="5"/>
    </row>
    <row r="2043" spans="11:12" x14ac:dyDescent="0.2">
      <c r="K2043" s="5"/>
      <c r="L2043" s="5"/>
    </row>
    <row r="2044" spans="11:12" x14ac:dyDescent="0.2">
      <c r="K2044" s="5"/>
      <c r="L2044" s="5"/>
    </row>
    <row r="2045" spans="11:12" x14ac:dyDescent="0.2">
      <c r="K2045" s="5"/>
      <c r="L2045" s="5"/>
    </row>
    <row r="2046" spans="11:12" x14ac:dyDescent="0.2">
      <c r="K2046" s="5"/>
      <c r="L2046" s="5"/>
    </row>
    <row r="2047" spans="11:12" x14ac:dyDescent="0.2">
      <c r="K2047" s="5"/>
      <c r="L2047" s="5"/>
    </row>
    <row r="2048" spans="11:12" x14ac:dyDescent="0.2">
      <c r="K2048" s="5"/>
      <c r="L2048" s="5"/>
    </row>
    <row r="2049" spans="11:12" x14ac:dyDescent="0.2">
      <c r="K2049" s="5"/>
      <c r="L2049" s="5"/>
    </row>
    <row r="2050" spans="11:12" x14ac:dyDescent="0.2">
      <c r="K2050" s="5"/>
      <c r="L2050" s="5"/>
    </row>
    <row r="2051" spans="11:12" x14ac:dyDescent="0.2">
      <c r="K2051" s="5"/>
      <c r="L2051" s="5"/>
    </row>
    <row r="2052" spans="11:12" x14ac:dyDescent="0.2">
      <c r="K2052" s="5"/>
      <c r="L2052" s="5"/>
    </row>
    <row r="2053" spans="11:12" x14ac:dyDescent="0.2">
      <c r="K2053" s="5"/>
      <c r="L2053" s="5"/>
    </row>
    <row r="2054" spans="11:12" x14ac:dyDescent="0.2">
      <c r="K2054" s="5"/>
      <c r="L2054" s="5"/>
    </row>
    <row r="2055" spans="11:12" x14ac:dyDescent="0.2">
      <c r="K2055" s="5"/>
      <c r="L2055" s="5"/>
    </row>
    <row r="2056" spans="11:12" x14ac:dyDescent="0.2">
      <c r="K2056" s="5"/>
      <c r="L2056" s="5"/>
    </row>
    <row r="2057" spans="11:12" x14ac:dyDescent="0.2">
      <c r="K2057" s="5"/>
      <c r="L2057" s="5"/>
    </row>
    <row r="2058" spans="11:12" x14ac:dyDescent="0.2">
      <c r="K2058" s="5"/>
      <c r="L2058" s="5"/>
    </row>
    <row r="2059" spans="11:12" x14ac:dyDescent="0.2">
      <c r="K2059" s="5"/>
      <c r="L2059" s="5"/>
    </row>
    <row r="2060" spans="11:12" x14ac:dyDescent="0.2">
      <c r="K2060" s="5"/>
      <c r="L2060" s="5"/>
    </row>
    <row r="2061" spans="11:12" x14ac:dyDescent="0.2">
      <c r="K2061" s="5"/>
      <c r="L2061" s="5"/>
    </row>
    <row r="2062" spans="11:12" x14ac:dyDescent="0.2">
      <c r="K2062" s="5"/>
      <c r="L2062" s="5"/>
    </row>
    <row r="2063" spans="11:12" x14ac:dyDescent="0.2">
      <c r="K2063" s="5"/>
      <c r="L2063" s="5"/>
    </row>
    <row r="2064" spans="11:12" x14ac:dyDescent="0.2">
      <c r="K2064" s="5"/>
      <c r="L2064" s="5"/>
    </row>
    <row r="2065" spans="11:12" x14ac:dyDescent="0.2">
      <c r="K2065" s="5"/>
      <c r="L2065" s="5"/>
    </row>
    <row r="2066" spans="11:12" x14ac:dyDescent="0.2">
      <c r="K2066" s="5"/>
      <c r="L2066" s="5"/>
    </row>
    <row r="2067" spans="11:12" x14ac:dyDescent="0.2">
      <c r="K2067" s="5"/>
      <c r="L2067" s="5"/>
    </row>
    <row r="2068" spans="11:12" x14ac:dyDescent="0.2">
      <c r="K2068" s="5"/>
      <c r="L2068" s="5"/>
    </row>
    <row r="2069" spans="11:12" x14ac:dyDescent="0.2">
      <c r="K2069" s="5"/>
      <c r="L2069" s="5"/>
    </row>
    <row r="2070" spans="11:12" x14ac:dyDescent="0.2">
      <c r="K2070" s="5"/>
      <c r="L2070" s="5"/>
    </row>
    <row r="2071" spans="11:12" x14ac:dyDescent="0.2">
      <c r="K2071" s="5"/>
      <c r="L2071" s="5"/>
    </row>
    <row r="2072" spans="11:12" x14ac:dyDescent="0.2">
      <c r="K2072" s="5"/>
      <c r="L2072" s="5"/>
    </row>
    <row r="2073" spans="11:12" x14ac:dyDescent="0.2">
      <c r="K2073" s="5"/>
      <c r="L2073" s="5"/>
    </row>
    <row r="2074" spans="11:12" x14ac:dyDescent="0.2">
      <c r="K2074" s="5"/>
      <c r="L2074" s="5"/>
    </row>
    <row r="2075" spans="11:12" x14ac:dyDescent="0.2">
      <c r="K2075" s="5"/>
      <c r="L2075" s="5"/>
    </row>
    <row r="2076" spans="11:12" x14ac:dyDescent="0.2">
      <c r="K2076" s="5"/>
      <c r="L2076" s="5"/>
    </row>
    <row r="2077" spans="11:12" x14ac:dyDescent="0.2">
      <c r="K2077" s="5"/>
      <c r="L2077" s="5"/>
    </row>
    <row r="2078" spans="11:12" x14ac:dyDescent="0.2">
      <c r="K2078" s="5"/>
      <c r="L2078" s="5"/>
    </row>
    <row r="2079" spans="11:12" x14ac:dyDescent="0.2">
      <c r="K2079" s="5"/>
      <c r="L2079" s="5"/>
    </row>
    <row r="2080" spans="11:12" x14ac:dyDescent="0.2">
      <c r="K2080" s="5"/>
      <c r="L2080" s="5"/>
    </row>
    <row r="2081" spans="11:12" x14ac:dyDescent="0.2">
      <c r="K2081" s="5"/>
      <c r="L2081" s="5"/>
    </row>
    <row r="2082" spans="11:12" x14ac:dyDescent="0.2">
      <c r="K2082" s="5"/>
      <c r="L2082" s="5"/>
    </row>
    <row r="2083" spans="11:12" x14ac:dyDescent="0.2">
      <c r="K2083" s="5"/>
      <c r="L2083" s="5"/>
    </row>
    <row r="2084" spans="11:12" x14ac:dyDescent="0.2">
      <c r="K2084" s="5"/>
      <c r="L2084" s="5"/>
    </row>
    <row r="2085" spans="11:12" x14ac:dyDescent="0.2">
      <c r="K2085" s="5"/>
      <c r="L2085" s="5"/>
    </row>
    <row r="2086" spans="11:12" x14ac:dyDescent="0.2">
      <c r="K2086" s="5"/>
      <c r="L2086" s="5"/>
    </row>
    <row r="2087" spans="11:12" x14ac:dyDescent="0.2">
      <c r="K2087" s="5"/>
      <c r="L2087" s="5"/>
    </row>
    <row r="2088" spans="11:12" x14ac:dyDescent="0.2">
      <c r="K2088" s="5"/>
      <c r="L2088" s="5"/>
    </row>
    <row r="2089" spans="11:12" x14ac:dyDescent="0.2">
      <c r="K2089" s="5"/>
      <c r="L2089" s="5"/>
    </row>
    <row r="2090" spans="11:12" x14ac:dyDescent="0.2">
      <c r="K2090" s="5"/>
      <c r="L2090" s="5"/>
    </row>
    <row r="2091" spans="11:12" x14ac:dyDescent="0.2">
      <c r="K2091" s="5"/>
      <c r="L2091" s="5"/>
    </row>
    <row r="2092" spans="11:12" x14ac:dyDescent="0.2">
      <c r="K2092" s="5"/>
      <c r="L2092" s="5"/>
    </row>
    <row r="2093" spans="11:12" x14ac:dyDescent="0.2">
      <c r="K2093" s="5"/>
      <c r="L2093" s="5"/>
    </row>
    <row r="2094" spans="11:12" x14ac:dyDescent="0.2">
      <c r="K2094" s="5"/>
      <c r="L2094" s="5"/>
    </row>
    <row r="2095" spans="11:12" x14ac:dyDescent="0.2">
      <c r="K2095" s="5"/>
      <c r="L2095" s="5"/>
    </row>
    <row r="2096" spans="11:12" x14ac:dyDescent="0.2">
      <c r="K2096" s="5"/>
      <c r="L2096" s="5"/>
    </row>
    <row r="2097" spans="11:12" x14ac:dyDescent="0.2">
      <c r="K2097" s="5"/>
      <c r="L2097" s="5"/>
    </row>
    <row r="2098" spans="11:12" x14ac:dyDescent="0.2">
      <c r="K2098" s="5"/>
      <c r="L2098" s="5"/>
    </row>
    <row r="2099" spans="11:12" x14ac:dyDescent="0.2">
      <c r="K2099" s="5"/>
      <c r="L2099" s="5"/>
    </row>
    <row r="2100" spans="11:12" x14ac:dyDescent="0.2">
      <c r="K2100" s="5"/>
      <c r="L2100" s="5"/>
    </row>
    <row r="2101" spans="11:12" x14ac:dyDescent="0.2">
      <c r="K2101" s="5"/>
      <c r="L2101" s="5"/>
    </row>
    <row r="2102" spans="11:12" x14ac:dyDescent="0.2">
      <c r="K2102" s="5"/>
      <c r="L2102" s="5"/>
    </row>
    <row r="2103" spans="11:12" x14ac:dyDescent="0.2">
      <c r="K2103" s="5"/>
      <c r="L2103" s="5"/>
    </row>
    <row r="2104" spans="11:12" x14ac:dyDescent="0.2">
      <c r="K2104" s="5"/>
      <c r="L2104" s="5"/>
    </row>
    <row r="2105" spans="11:12" x14ac:dyDescent="0.2">
      <c r="K2105" s="5"/>
      <c r="L2105" s="5"/>
    </row>
    <row r="2106" spans="11:12" x14ac:dyDescent="0.2">
      <c r="K2106" s="5"/>
      <c r="L2106" s="5"/>
    </row>
    <row r="2107" spans="11:12" x14ac:dyDescent="0.2">
      <c r="K2107" s="5"/>
      <c r="L2107" s="5"/>
    </row>
    <row r="2108" spans="11:12" x14ac:dyDescent="0.2">
      <c r="K2108" s="5"/>
      <c r="L2108" s="5"/>
    </row>
    <row r="2109" spans="11:12" x14ac:dyDescent="0.2">
      <c r="K2109" s="5"/>
      <c r="L2109" s="5"/>
    </row>
    <row r="2110" spans="11:12" x14ac:dyDescent="0.2">
      <c r="K2110" s="5"/>
      <c r="L2110" s="5"/>
    </row>
    <row r="2111" spans="11:12" x14ac:dyDescent="0.2">
      <c r="K2111" s="5"/>
      <c r="L2111" s="5"/>
    </row>
    <row r="2112" spans="11:12" x14ac:dyDescent="0.2">
      <c r="K2112" s="5"/>
      <c r="L2112" s="5"/>
    </row>
    <row r="2113" spans="11:12" x14ac:dyDescent="0.2">
      <c r="K2113" s="5"/>
      <c r="L2113" s="5"/>
    </row>
    <row r="2114" spans="11:12" x14ac:dyDescent="0.2">
      <c r="K2114" s="5"/>
      <c r="L2114" s="5"/>
    </row>
    <row r="2115" spans="11:12" x14ac:dyDescent="0.2">
      <c r="K2115" s="5"/>
      <c r="L2115" s="5"/>
    </row>
    <row r="2116" spans="11:12" x14ac:dyDescent="0.2">
      <c r="K2116" s="5"/>
      <c r="L2116" s="5"/>
    </row>
    <row r="2117" spans="11:12" x14ac:dyDescent="0.2">
      <c r="K2117" s="5"/>
      <c r="L2117" s="5"/>
    </row>
    <row r="2118" spans="11:12" x14ac:dyDescent="0.2">
      <c r="K2118" s="5"/>
      <c r="L2118" s="5"/>
    </row>
    <row r="2119" spans="11:12" x14ac:dyDescent="0.2">
      <c r="K2119" s="5"/>
      <c r="L2119" s="5"/>
    </row>
    <row r="2120" spans="11:12" x14ac:dyDescent="0.2">
      <c r="K2120" s="5"/>
      <c r="L2120" s="5"/>
    </row>
    <row r="2121" spans="11:12" x14ac:dyDescent="0.2">
      <c r="K2121" s="5"/>
      <c r="L2121" s="5"/>
    </row>
    <row r="2122" spans="11:12" x14ac:dyDescent="0.2">
      <c r="K2122" s="5"/>
      <c r="L2122" s="5"/>
    </row>
    <row r="2123" spans="11:12" x14ac:dyDescent="0.2">
      <c r="K2123" s="5"/>
      <c r="L2123" s="5"/>
    </row>
    <row r="2124" spans="11:12" x14ac:dyDescent="0.2">
      <c r="K2124" s="5"/>
      <c r="L2124" s="5"/>
    </row>
    <row r="2125" spans="11:12" x14ac:dyDescent="0.2">
      <c r="K2125" s="5"/>
      <c r="L2125" s="5"/>
    </row>
    <row r="2126" spans="11:12" x14ac:dyDescent="0.2">
      <c r="K2126" s="5"/>
      <c r="L2126" s="5"/>
    </row>
    <row r="2127" spans="11:12" x14ac:dyDescent="0.2">
      <c r="K2127" s="5"/>
      <c r="L2127" s="5"/>
    </row>
    <row r="2128" spans="11:12" x14ac:dyDescent="0.2">
      <c r="K2128" s="5"/>
      <c r="L2128" s="5"/>
    </row>
    <row r="2129" spans="11:12" x14ac:dyDescent="0.2">
      <c r="K2129" s="5"/>
      <c r="L2129" s="5"/>
    </row>
    <row r="2130" spans="11:12" x14ac:dyDescent="0.2">
      <c r="K2130" s="5"/>
      <c r="L2130" s="5"/>
    </row>
    <row r="2131" spans="11:12" x14ac:dyDescent="0.2">
      <c r="K2131" s="5"/>
      <c r="L2131" s="5"/>
    </row>
    <row r="2132" spans="11:12" x14ac:dyDescent="0.2">
      <c r="K2132" s="5"/>
      <c r="L2132" s="5"/>
    </row>
    <row r="2133" spans="11:12" x14ac:dyDescent="0.2">
      <c r="K2133" s="5"/>
      <c r="L2133" s="5"/>
    </row>
    <row r="2134" spans="11:12" x14ac:dyDescent="0.2">
      <c r="K2134" s="5"/>
      <c r="L2134" s="5"/>
    </row>
    <row r="2135" spans="11:12" x14ac:dyDescent="0.2">
      <c r="K2135" s="5"/>
      <c r="L2135" s="5"/>
    </row>
    <row r="2136" spans="11:12" x14ac:dyDescent="0.2">
      <c r="K2136" s="5"/>
      <c r="L2136" s="5"/>
    </row>
    <row r="2137" spans="11:12" x14ac:dyDescent="0.2">
      <c r="K2137" s="5"/>
      <c r="L2137" s="5"/>
    </row>
    <row r="2138" spans="11:12" x14ac:dyDescent="0.2">
      <c r="K2138" s="5"/>
      <c r="L2138" s="5"/>
    </row>
    <row r="2139" spans="11:12" x14ac:dyDescent="0.2">
      <c r="K2139" s="5"/>
      <c r="L2139" s="5"/>
    </row>
    <row r="2140" spans="11:12" x14ac:dyDescent="0.2">
      <c r="K2140" s="5"/>
      <c r="L2140" s="5"/>
    </row>
    <row r="2141" spans="11:12" x14ac:dyDescent="0.2">
      <c r="K2141" s="5"/>
      <c r="L2141" s="5"/>
    </row>
    <row r="2142" spans="11:12" x14ac:dyDescent="0.2">
      <c r="K2142" s="5"/>
      <c r="L2142" s="5"/>
    </row>
    <row r="2143" spans="11:12" x14ac:dyDescent="0.2">
      <c r="K2143" s="5"/>
      <c r="L2143" s="5"/>
    </row>
    <row r="2144" spans="11:12" x14ac:dyDescent="0.2">
      <c r="K2144" s="5"/>
      <c r="L2144" s="5"/>
    </row>
    <row r="2145" spans="11:12" x14ac:dyDescent="0.2">
      <c r="K2145" s="5"/>
      <c r="L2145" s="5"/>
    </row>
    <row r="2146" spans="11:12" x14ac:dyDescent="0.2">
      <c r="K2146" s="5"/>
      <c r="L2146" s="5"/>
    </row>
    <row r="2147" spans="11:12" x14ac:dyDescent="0.2">
      <c r="K2147" s="5"/>
      <c r="L2147" s="5"/>
    </row>
    <row r="2148" spans="11:12" x14ac:dyDescent="0.2">
      <c r="K2148" s="5"/>
      <c r="L2148" s="5"/>
    </row>
    <row r="2149" spans="11:12" x14ac:dyDescent="0.2">
      <c r="K2149" s="5"/>
      <c r="L2149" s="5"/>
    </row>
    <row r="2150" spans="11:12" x14ac:dyDescent="0.2">
      <c r="K2150" s="5"/>
      <c r="L2150" s="5"/>
    </row>
    <row r="2151" spans="11:12" x14ac:dyDescent="0.2">
      <c r="K2151" s="5"/>
      <c r="L2151" s="5"/>
    </row>
    <row r="2152" spans="11:12" x14ac:dyDescent="0.2">
      <c r="K2152" s="5"/>
      <c r="L2152" s="5"/>
    </row>
    <row r="2153" spans="11:12" x14ac:dyDescent="0.2">
      <c r="K2153" s="5"/>
      <c r="L2153" s="5"/>
    </row>
    <row r="2154" spans="11:12" x14ac:dyDescent="0.2">
      <c r="K2154" s="5"/>
      <c r="L2154" s="5"/>
    </row>
    <row r="2155" spans="11:12" x14ac:dyDescent="0.2">
      <c r="K2155" s="5"/>
      <c r="L2155" s="5"/>
    </row>
    <row r="2156" spans="11:12" x14ac:dyDescent="0.2">
      <c r="K2156" s="5"/>
      <c r="L2156" s="5"/>
    </row>
    <row r="2157" spans="11:12" x14ac:dyDescent="0.2">
      <c r="K2157" s="5"/>
      <c r="L2157" s="5"/>
    </row>
    <row r="2158" spans="11:12" x14ac:dyDescent="0.2">
      <c r="K2158" s="5"/>
      <c r="L2158" s="5"/>
    </row>
    <row r="2159" spans="11:12" x14ac:dyDescent="0.2">
      <c r="K2159" s="5"/>
      <c r="L2159" s="5"/>
    </row>
    <row r="2160" spans="11:12" x14ac:dyDescent="0.2">
      <c r="K2160" s="5"/>
      <c r="L2160" s="5"/>
    </row>
    <row r="2161" spans="11:12" x14ac:dyDescent="0.2">
      <c r="K2161" s="5"/>
      <c r="L2161" s="5"/>
    </row>
    <row r="2162" spans="11:12" x14ac:dyDescent="0.2">
      <c r="K2162" s="5"/>
      <c r="L2162" s="5"/>
    </row>
    <row r="2163" spans="11:12" x14ac:dyDescent="0.2">
      <c r="K2163" s="5"/>
      <c r="L2163" s="5"/>
    </row>
    <row r="2164" spans="11:12" x14ac:dyDescent="0.2">
      <c r="K2164" s="5"/>
      <c r="L2164" s="5"/>
    </row>
    <row r="2165" spans="11:12" x14ac:dyDescent="0.2">
      <c r="K2165" s="5"/>
      <c r="L2165" s="5"/>
    </row>
    <row r="2166" spans="11:12" x14ac:dyDescent="0.2">
      <c r="K2166" s="5"/>
      <c r="L2166" s="5"/>
    </row>
    <row r="2167" spans="11:12" x14ac:dyDescent="0.2">
      <c r="K2167" s="5"/>
      <c r="L2167" s="5"/>
    </row>
    <row r="2168" spans="11:12" x14ac:dyDescent="0.2">
      <c r="K2168" s="5"/>
      <c r="L2168" s="5"/>
    </row>
    <row r="2169" spans="11:12" x14ac:dyDescent="0.2">
      <c r="K2169" s="5"/>
      <c r="L2169" s="5"/>
    </row>
    <row r="2170" spans="11:12" x14ac:dyDescent="0.2">
      <c r="K2170" s="5"/>
      <c r="L2170" s="5"/>
    </row>
    <row r="2171" spans="11:12" x14ac:dyDescent="0.2">
      <c r="K2171" s="5"/>
      <c r="L2171" s="5"/>
    </row>
    <row r="2172" spans="11:12" x14ac:dyDescent="0.2">
      <c r="K2172" s="5"/>
      <c r="L2172" s="5"/>
    </row>
    <row r="2173" spans="11:12" x14ac:dyDescent="0.2">
      <c r="K2173" s="5"/>
      <c r="L2173" s="5"/>
    </row>
    <row r="2174" spans="11:12" x14ac:dyDescent="0.2">
      <c r="K2174" s="5"/>
      <c r="L2174" s="5"/>
    </row>
    <row r="2175" spans="11:12" x14ac:dyDescent="0.2">
      <c r="K2175" s="5"/>
      <c r="L2175" s="5"/>
    </row>
    <row r="2176" spans="11:12" x14ac:dyDescent="0.2">
      <c r="K2176" s="5"/>
      <c r="L2176" s="5"/>
    </row>
    <row r="2177" spans="11:12" x14ac:dyDescent="0.2">
      <c r="K2177" s="5"/>
      <c r="L2177" s="5"/>
    </row>
    <row r="2178" spans="11:12" x14ac:dyDescent="0.2">
      <c r="K2178" s="5"/>
      <c r="L2178" s="5"/>
    </row>
    <row r="2179" spans="11:12" x14ac:dyDescent="0.2">
      <c r="K2179" s="5"/>
      <c r="L2179" s="5"/>
    </row>
    <row r="2180" spans="11:12" x14ac:dyDescent="0.2">
      <c r="K2180" s="5"/>
      <c r="L2180" s="5"/>
    </row>
    <row r="2181" spans="11:12" x14ac:dyDescent="0.2">
      <c r="K2181" s="5"/>
      <c r="L2181" s="5"/>
    </row>
    <row r="2182" spans="11:12" x14ac:dyDescent="0.2">
      <c r="K2182" s="5"/>
      <c r="L2182" s="5"/>
    </row>
    <row r="2183" spans="11:12" x14ac:dyDescent="0.2">
      <c r="K2183" s="5"/>
      <c r="L2183" s="5"/>
    </row>
    <row r="2184" spans="11:12" x14ac:dyDescent="0.2">
      <c r="K2184" s="5"/>
      <c r="L2184" s="5"/>
    </row>
    <row r="2185" spans="11:12" x14ac:dyDescent="0.2">
      <c r="K2185" s="5"/>
      <c r="L2185" s="5"/>
    </row>
    <row r="2186" spans="11:12" x14ac:dyDescent="0.2">
      <c r="K2186" s="5"/>
      <c r="L2186" s="5"/>
    </row>
    <row r="2187" spans="11:12" x14ac:dyDescent="0.2">
      <c r="K2187" s="5"/>
      <c r="L2187" s="5"/>
    </row>
    <row r="2188" spans="11:12" x14ac:dyDescent="0.2">
      <c r="K2188" s="5"/>
      <c r="L2188" s="5"/>
    </row>
    <row r="2189" spans="11:12" x14ac:dyDescent="0.2">
      <c r="K2189" s="5"/>
      <c r="L2189" s="5"/>
    </row>
    <row r="2190" spans="11:12" x14ac:dyDescent="0.2">
      <c r="K2190" s="5"/>
      <c r="L2190" s="5"/>
    </row>
    <row r="2191" spans="11:12" x14ac:dyDescent="0.2">
      <c r="K2191" s="5"/>
      <c r="L2191" s="5"/>
    </row>
    <row r="2192" spans="11:12" x14ac:dyDescent="0.2">
      <c r="K2192" s="5"/>
      <c r="L2192" s="5"/>
    </row>
    <row r="2193" spans="11:12" x14ac:dyDescent="0.2">
      <c r="K2193" s="5"/>
      <c r="L2193" s="5"/>
    </row>
    <row r="2194" spans="11:12" x14ac:dyDescent="0.2">
      <c r="K2194" s="5"/>
      <c r="L2194" s="5"/>
    </row>
    <row r="2195" spans="11:12" x14ac:dyDescent="0.2">
      <c r="K2195" s="5"/>
      <c r="L2195" s="5"/>
    </row>
    <row r="2196" spans="11:12" x14ac:dyDescent="0.2">
      <c r="K2196" s="5"/>
      <c r="L2196" s="5"/>
    </row>
    <row r="2197" spans="11:12" x14ac:dyDescent="0.2">
      <c r="K2197" s="5"/>
      <c r="L2197" s="5"/>
    </row>
    <row r="2198" spans="11:12" x14ac:dyDescent="0.2">
      <c r="K2198" s="5"/>
      <c r="L2198" s="5"/>
    </row>
    <row r="2199" spans="11:12" x14ac:dyDescent="0.2">
      <c r="K2199" s="5"/>
      <c r="L2199" s="5"/>
    </row>
    <row r="2200" spans="11:12" x14ac:dyDescent="0.2">
      <c r="K2200" s="5"/>
      <c r="L2200" s="5"/>
    </row>
    <row r="2201" spans="11:12" x14ac:dyDescent="0.2">
      <c r="K2201" s="5"/>
      <c r="L2201" s="5"/>
    </row>
    <row r="2202" spans="11:12" x14ac:dyDescent="0.2">
      <c r="K2202" s="5"/>
      <c r="L2202" s="5"/>
    </row>
    <row r="2203" spans="11:12" x14ac:dyDescent="0.2">
      <c r="K2203" s="5"/>
      <c r="L2203" s="5"/>
    </row>
    <row r="2204" spans="11:12" x14ac:dyDescent="0.2">
      <c r="K2204" s="5"/>
      <c r="L2204" s="5"/>
    </row>
    <row r="2205" spans="11:12" x14ac:dyDescent="0.2">
      <c r="K2205" s="5"/>
      <c r="L2205" s="5"/>
    </row>
    <row r="2206" spans="11:12" x14ac:dyDescent="0.2">
      <c r="K2206" s="5"/>
      <c r="L2206" s="5"/>
    </row>
    <row r="2207" spans="11:12" x14ac:dyDescent="0.2">
      <c r="K2207" s="5"/>
      <c r="L2207" s="5"/>
    </row>
    <row r="2208" spans="11:12" x14ac:dyDescent="0.2">
      <c r="K2208" s="5"/>
      <c r="L2208" s="5"/>
    </row>
    <row r="2209" spans="11:12" x14ac:dyDescent="0.2">
      <c r="K2209" s="5"/>
      <c r="L2209" s="5"/>
    </row>
    <row r="2210" spans="11:12" x14ac:dyDescent="0.2">
      <c r="K2210" s="5"/>
      <c r="L2210" s="5"/>
    </row>
    <row r="2211" spans="11:12" x14ac:dyDescent="0.2">
      <c r="K2211" s="5"/>
      <c r="L2211" s="5"/>
    </row>
    <row r="2212" spans="11:12" x14ac:dyDescent="0.2">
      <c r="K2212" s="5"/>
      <c r="L2212" s="5"/>
    </row>
    <row r="2213" spans="11:12" x14ac:dyDescent="0.2">
      <c r="K2213" s="5"/>
      <c r="L2213" s="5"/>
    </row>
    <row r="2214" spans="11:12" x14ac:dyDescent="0.2">
      <c r="K2214" s="5"/>
      <c r="L2214" s="5"/>
    </row>
    <row r="2215" spans="11:12" x14ac:dyDescent="0.2">
      <c r="K2215" s="5"/>
      <c r="L2215" s="5"/>
    </row>
    <row r="2216" spans="11:12" x14ac:dyDescent="0.2">
      <c r="K2216" s="5"/>
      <c r="L2216" s="5"/>
    </row>
    <row r="2217" spans="11:12" x14ac:dyDescent="0.2">
      <c r="K2217" s="5"/>
      <c r="L2217" s="5"/>
    </row>
    <row r="2218" spans="11:12" x14ac:dyDescent="0.2">
      <c r="K2218" s="5"/>
      <c r="L2218" s="5"/>
    </row>
    <row r="2219" spans="11:12" x14ac:dyDescent="0.2">
      <c r="K2219" s="5"/>
      <c r="L2219" s="5"/>
    </row>
    <row r="2220" spans="11:12" x14ac:dyDescent="0.2">
      <c r="K2220" s="5"/>
      <c r="L2220" s="5"/>
    </row>
    <row r="2221" spans="11:12" x14ac:dyDescent="0.2">
      <c r="K2221" s="5"/>
      <c r="L2221" s="5"/>
    </row>
    <row r="2222" spans="11:12" x14ac:dyDescent="0.2">
      <c r="K2222" s="5"/>
      <c r="L2222" s="5"/>
    </row>
    <row r="2223" spans="11:12" x14ac:dyDescent="0.2">
      <c r="K2223" s="5"/>
      <c r="L2223" s="5"/>
    </row>
    <row r="2224" spans="11:12" x14ac:dyDescent="0.2">
      <c r="K2224" s="5"/>
      <c r="L2224" s="5"/>
    </row>
    <row r="2225" spans="11:12" x14ac:dyDescent="0.2">
      <c r="K2225" s="5"/>
      <c r="L2225" s="5"/>
    </row>
    <row r="2226" spans="11:12" x14ac:dyDescent="0.2">
      <c r="K2226" s="5"/>
      <c r="L2226" s="5"/>
    </row>
    <row r="2227" spans="11:12" x14ac:dyDescent="0.2">
      <c r="K2227" s="5"/>
      <c r="L2227" s="5"/>
    </row>
    <row r="2228" spans="11:12" x14ac:dyDescent="0.2">
      <c r="K2228" s="5"/>
      <c r="L2228" s="5"/>
    </row>
    <row r="2229" spans="11:12" x14ac:dyDescent="0.2">
      <c r="K2229" s="5"/>
      <c r="L2229" s="5"/>
    </row>
    <row r="2230" spans="11:12" x14ac:dyDescent="0.2">
      <c r="K2230" s="5"/>
      <c r="L2230" s="5"/>
    </row>
    <row r="2231" spans="11:12" x14ac:dyDescent="0.2">
      <c r="K2231" s="5"/>
      <c r="L2231" s="5"/>
    </row>
    <row r="2232" spans="11:12" x14ac:dyDescent="0.2">
      <c r="K2232" s="5"/>
      <c r="L2232" s="5"/>
    </row>
    <row r="2233" spans="11:12" x14ac:dyDescent="0.2">
      <c r="K2233" s="5"/>
      <c r="L2233" s="5"/>
    </row>
    <row r="2234" spans="11:12" x14ac:dyDescent="0.2">
      <c r="K2234" s="5"/>
      <c r="L2234" s="5"/>
    </row>
    <row r="2235" spans="11:12" x14ac:dyDescent="0.2">
      <c r="K2235" s="5"/>
      <c r="L2235" s="5"/>
    </row>
    <row r="2236" spans="11:12" x14ac:dyDescent="0.2">
      <c r="K2236" s="5"/>
      <c r="L2236" s="5"/>
    </row>
    <row r="2237" spans="11:12" x14ac:dyDescent="0.2">
      <c r="K2237" s="5"/>
      <c r="L2237" s="5"/>
    </row>
    <row r="2238" spans="11:12" x14ac:dyDescent="0.2">
      <c r="K2238" s="5"/>
      <c r="L2238" s="5"/>
    </row>
    <row r="2239" spans="11:12" x14ac:dyDescent="0.2">
      <c r="K2239" s="5"/>
      <c r="L2239" s="5"/>
    </row>
    <row r="2240" spans="11:12" x14ac:dyDescent="0.2">
      <c r="K2240" s="5"/>
      <c r="L2240" s="5"/>
    </row>
    <row r="2241" spans="11:12" x14ac:dyDescent="0.2">
      <c r="K2241" s="5"/>
      <c r="L2241" s="5"/>
    </row>
    <row r="2242" spans="11:12" x14ac:dyDescent="0.2">
      <c r="K2242" s="5"/>
      <c r="L2242" s="5"/>
    </row>
    <row r="2243" spans="11:12" x14ac:dyDescent="0.2">
      <c r="K2243" s="5"/>
      <c r="L2243" s="5"/>
    </row>
    <row r="2244" spans="11:12" x14ac:dyDescent="0.2">
      <c r="K2244" s="5"/>
      <c r="L2244" s="5"/>
    </row>
    <row r="2245" spans="11:12" x14ac:dyDescent="0.2">
      <c r="K2245" s="5"/>
      <c r="L2245" s="5"/>
    </row>
    <row r="2246" spans="11:12" x14ac:dyDescent="0.2">
      <c r="K2246" s="5"/>
      <c r="L2246" s="5"/>
    </row>
    <row r="2247" spans="11:12" x14ac:dyDescent="0.2">
      <c r="K2247" s="5"/>
      <c r="L2247" s="5"/>
    </row>
    <row r="2248" spans="11:12" x14ac:dyDescent="0.2">
      <c r="K2248" s="5"/>
      <c r="L2248" s="5"/>
    </row>
    <row r="2249" spans="11:12" x14ac:dyDescent="0.2">
      <c r="K2249" s="5"/>
      <c r="L2249" s="5"/>
    </row>
    <row r="2250" spans="11:12" x14ac:dyDescent="0.2">
      <c r="K2250" s="5"/>
      <c r="L2250" s="5"/>
    </row>
    <row r="2251" spans="11:12" x14ac:dyDescent="0.2">
      <c r="K2251" s="5"/>
      <c r="L2251" s="5"/>
    </row>
    <row r="2252" spans="11:12" x14ac:dyDescent="0.2">
      <c r="K2252" s="5"/>
      <c r="L2252" s="5"/>
    </row>
    <row r="2253" spans="11:12" x14ac:dyDescent="0.2">
      <c r="K2253" s="5"/>
      <c r="L2253" s="5"/>
    </row>
    <row r="2254" spans="11:12" x14ac:dyDescent="0.2">
      <c r="K2254" s="5"/>
      <c r="L2254" s="5"/>
    </row>
    <row r="2255" spans="11:12" x14ac:dyDescent="0.2">
      <c r="K2255" s="5"/>
      <c r="L2255" s="5"/>
    </row>
    <row r="2256" spans="11:12" x14ac:dyDescent="0.2">
      <c r="K2256" s="5"/>
      <c r="L2256" s="5"/>
    </row>
    <row r="2257" spans="11:12" x14ac:dyDescent="0.2">
      <c r="K2257" s="5"/>
      <c r="L2257" s="5"/>
    </row>
    <row r="2258" spans="11:12" x14ac:dyDescent="0.2">
      <c r="K2258" s="5"/>
      <c r="L2258" s="5"/>
    </row>
    <row r="2259" spans="11:12" x14ac:dyDescent="0.2">
      <c r="K2259" s="5"/>
      <c r="L2259" s="5"/>
    </row>
    <row r="2260" spans="11:12" x14ac:dyDescent="0.2">
      <c r="K2260" s="5"/>
      <c r="L2260" s="5"/>
    </row>
    <row r="2261" spans="11:12" x14ac:dyDescent="0.2">
      <c r="K2261" s="5"/>
      <c r="L2261" s="5"/>
    </row>
    <row r="2262" spans="11:12" x14ac:dyDescent="0.2">
      <c r="K2262" s="5"/>
      <c r="L2262" s="5"/>
    </row>
    <row r="2263" spans="11:12" x14ac:dyDescent="0.2">
      <c r="K2263" s="5"/>
      <c r="L2263" s="5"/>
    </row>
    <row r="2264" spans="11:12" x14ac:dyDescent="0.2">
      <c r="K2264" s="5"/>
      <c r="L2264" s="5"/>
    </row>
    <row r="2265" spans="11:12" x14ac:dyDescent="0.2">
      <c r="K2265" s="5"/>
      <c r="L2265" s="5"/>
    </row>
    <row r="2266" spans="11:12" x14ac:dyDescent="0.2">
      <c r="K2266" s="5"/>
      <c r="L2266" s="5"/>
    </row>
    <row r="2267" spans="11:12" x14ac:dyDescent="0.2">
      <c r="K2267" s="5"/>
      <c r="L2267" s="5"/>
    </row>
    <row r="2268" spans="11:12" x14ac:dyDescent="0.2">
      <c r="K2268" s="5"/>
      <c r="L2268" s="5"/>
    </row>
    <row r="2269" spans="11:12" x14ac:dyDescent="0.2">
      <c r="K2269" s="5"/>
      <c r="L2269" s="5"/>
    </row>
    <row r="2270" spans="11:12" x14ac:dyDescent="0.2">
      <c r="K2270" s="5"/>
      <c r="L2270" s="5"/>
    </row>
    <row r="2271" spans="11:12" x14ac:dyDescent="0.2">
      <c r="K2271" s="5"/>
      <c r="L2271" s="5"/>
    </row>
    <row r="2272" spans="11:12" x14ac:dyDescent="0.2">
      <c r="K2272" s="5"/>
      <c r="L2272" s="5"/>
    </row>
    <row r="2273" spans="11:12" x14ac:dyDescent="0.2">
      <c r="K2273" s="5"/>
      <c r="L2273" s="5"/>
    </row>
    <row r="2274" spans="11:12" x14ac:dyDescent="0.2">
      <c r="K2274" s="5"/>
      <c r="L2274" s="5"/>
    </row>
    <row r="2275" spans="11:12" x14ac:dyDescent="0.2">
      <c r="K2275" s="5"/>
      <c r="L2275" s="5"/>
    </row>
    <row r="2276" spans="11:12" x14ac:dyDescent="0.2">
      <c r="K2276" s="5"/>
      <c r="L2276" s="5"/>
    </row>
    <row r="2277" spans="11:12" x14ac:dyDescent="0.2">
      <c r="K2277" s="5"/>
      <c r="L2277" s="5"/>
    </row>
    <row r="2278" spans="11:12" x14ac:dyDescent="0.2">
      <c r="K2278" s="5"/>
      <c r="L2278" s="5"/>
    </row>
    <row r="2279" spans="11:12" x14ac:dyDescent="0.2">
      <c r="K2279" s="5"/>
      <c r="L2279" s="5"/>
    </row>
    <row r="2280" spans="11:12" x14ac:dyDescent="0.2">
      <c r="K2280" s="5"/>
      <c r="L2280" s="5"/>
    </row>
    <row r="2281" spans="11:12" x14ac:dyDescent="0.2">
      <c r="K2281" s="5"/>
      <c r="L2281" s="5"/>
    </row>
    <row r="2282" spans="11:12" x14ac:dyDescent="0.2">
      <c r="K2282" s="5"/>
      <c r="L2282" s="5"/>
    </row>
    <row r="2283" spans="11:12" x14ac:dyDescent="0.2">
      <c r="K2283" s="5"/>
      <c r="L2283" s="5"/>
    </row>
    <row r="2284" spans="11:12" x14ac:dyDescent="0.2">
      <c r="K2284" s="5"/>
      <c r="L2284" s="5"/>
    </row>
    <row r="2285" spans="11:12" x14ac:dyDescent="0.2">
      <c r="K2285" s="5"/>
      <c r="L2285" s="5"/>
    </row>
    <row r="2286" spans="11:12" x14ac:dyDescent="0.2">
      <c r="K2286" s="5"/>
      <c r="L2286" s="5"/>
    </row>
    <row r="2287" spans="11:12" x14ac:dyDescent="0.2">
      <c r="K2287" s="5"/>
      <c r="L2287" s="5"/>
    </row>
    <row r="2288" spans="11:12" x14ac:dyDescent="0.2">
      <c r="K2288" s="5"/>
      <c r="L2288" s="5"/>
    </row>
    <row r="2289" spans="11:12" x14ac:dyDescent="0.2">
      <c r="K2289" s="5"/>
      <c r="L2289" s="5"/>
    </row>
    <row r="2290" spans="11:12" x14ac:dyDescent="0.2">
      <c r="K2290" s="5"/>
      <c r="L2290" s="5"/>
    </row>
    <row r="2291" spans="11:12" x14ac:dyDescent="0.2">
      <c r="K2291" s="5"/>
      <c r="L2291" s="5"/>
    </row>
    <row r="2292" spans="11:12" x14ac:dyDescent="0.2">
      <c r="K2292" s="5"/>
      <c r="L2292" s="5"/>
    </row>
    <row r="2293" spans="11:12" x14ac:dyDescent="0.2">
      <c r="K2293" s="5"/>
      <c r="L2293" s="5"/>
    </row>
    <row r="2294" spans="11:12" x14ac:dyDescent="0.2">
      <c r="K2294" s="5"/>
      <c r="L2294" s="5"/>
    </row>
    <row r="2295" spans="11:12" x14ac:dyDescent="0.2">
      <c r="K2295" s="5"/>
      <c r="L2295" s="5"/>
    </row>
    <row r="2296" spans="11:12" x14ac:dyDescent="0.2">
      <c r="K2296" s="5"/>
      <c r="L2296" s="5"/>
    </row>
    <row r="2297" spans="11:12" x14ac:dyDescent="0.2">
      <c r="K2297" s="5"/>
      <c r="L2297" s="5"/>
    </row>
    <row r="2298" spans="11:12" x14ac:dyDescent="0.2">
      <c r="K2298" s="5"/>
      <c r="L2298" s="5"/>
    </row>
    <row r="2299" spans="11:12" x14ac:dyDescent="0.2">
      <c r="K2299" s="5"/>
      <c r="L2299" s="5"/>
    </row>
    <row r="2300" spans="11:12" x14ac:dyDescent="0.2">
      <c r="K2300" s="5"/>
      <c r="L2300" s="5"/>
    </row>
    <row r="2301" spans="11:12" x14ac:dyDescent="0.2">
      <c r="K2301" s="5"/>
      <c r="L2301" s="5"/>
    </row>
    <row r="2302" spans="11:12" x14ac:dyDescent="0.2">
      <c r="K2302" s="5"/>
      <c r="L2302" s="5"/>
    </row>
    <row r="2303" spans="11:12" x14ac:dyDescent="0.2">
      <c r="K2303" s="5"/>
      <c r="L2303" s="5"/>
    </row>
    <row r="2304" spans="11:12" x14ac:dyDescent="0.2">
      <c r="K2304" s="5"/>
      <c r="L2304" s="5"/>
    </row>
    <row r="2305" spans="11:12" x14ac:dyDescent="0.2">
      <c r="K2305" s="5"/>
      <c r="L2305" s="5"/>
    </row>
    <row r="2306" spans="11:12" x14ac:dyDescent="0.2">
      <c r="K2306" s="5"/>
      <c r="L2306" s="5"/>
    </row>
    <row r="2307" spans="11:12" x14ac:dyDescent="0.2">
      <c r="K2307" s="5"/>
      <c r="L2307" s="5"/>
    </row>
    <row r="2308" spans="11:12" x14ac:dyDescent="0.2">
      <c r="K2308" s="5"/>
      <c r="L2308" s="5"/>
    </row>
    <row r="2309" spans="11:12" x14ac:dyDescent="0.2">
      <c r="K2309" s="5"/>
      <c r="L2309" s="5"/>
    </row>
    <row r="2310" spans="11:12" x14ac:dyDescent="0.2">
      <c r="K2310" s="5"/>
      <c r="L2310" s="5"/>
    </row>
    <row r="2311" spans="11:12" x14ac:dyDescent="0.2">
      <c r="K2311" s="5"/>
      <c r="L2311" s="5"/>
    </row>
    <row r="2312" spans="11:12" x14ac:dyDescent="0.2">
      <c r="K2312" s="5"/>
      <c r="L2312" s="5"/>
    </row>
    <row r="2313" spans="11:12" x14ac:dyDescent="0.2">
      <c r="K2313" s="5"/>
      <c r="L2313" s="5"/>
    </row>
    <row r="2314" spans="11:12" x14ac:dyDescent="0.2">
      <c r="K2314" s="5"/>
      <c r="L2314" s="5"/>
    </row>
    <row r="2315" spans="11:12" x14ac:dyDescent="0.2">
      <c r="K2315" s="5"/>
      <c r="L2315" s="5"/>
    </row>
    <row r="2316" spans="11:12" x14ac:dyDescent="0.2">
      <c r="K2316" s="5"/>
      <c r="L2316" s="5"/>
    </row>
    <row r="2317" spans="11:12" x14ac:dyDescent="0.2">
      <c r="K2317" s="5"/>
      <c r="L2317" s="5"/>
    </row>
    <row r="2318" spans="11:12" x14ac:dyDescent="0.2">
      <c r="K2318" s="5"/>
      <c r="L2318" s="5"/>
    </row>
    <row r="2319" spans="11:12" x14ac:dyDescent="0.2">
      <c r="K2319" s="5"/>
      <c r="L2319" s="5"/>
    </row>
    <row r="2320" spans="11:12" x14ac:dyDescent="0.2">
      <c r="K2320" s="5"/>
      <c r="L2320" s="5"/>
    </row>
    <row r="2321" spans="11:12" x14ac:dyDescent="0.2">
      <c r="K2321" s="5"/>
      <c r="L2321" s="5"/>
    </row>
    <row r="2322" spans="11:12" x14ac:dyDescent="0.2">
      <c r="K2322" s="5"/>
      <c r="L2322" s="5"/>
    </row>
    <row r="2323" spans="11:12" x14ac:dyDescent="0.2">
      <c r="K2323" s="5"/>
      <c r="L2323" s="5"/>
    </row>
    <row r="2324" spans="11:12" x14ac:dyDescent="0.2">
      <c r="K2324" s="5"/>
      <c r="L2324" s="5"/>
    </row>
    <row r="2325" spans="11:12" x14ac:dyDescent="0.2">
      <c r="K2325" s="5"/>
      <c r="L2325" s="5"/>
    </row>
    <row r="2326" spans="11:12" x14ac:dyDescent="0.2">
      <c r="K2326" s="5"/>
      <c r="L2326" s="5"/>
    </row>
    <row r="2327" spans="11:12" x14ac:dyDescent="0.2">
      <c r="K2327" s="5"/>
      <c r="L2327" s="5"/>
    </row>
    <row r="2328" spans="11:12" x14ac:dyDescent="0.2">
      <c r="K2328" s="5"/>
      <c r="L2328" s="5"/>
    </row>
    <row r="2329" spans="11:12" x14ac:dyDescent="0.2">
      <c r="K2329" s="5"/>
      <c r="L2329" s="5"/>
    </row>
    <row r="2330" spans="11:12" x14ac:dyDescent="0.2">
      <c r="K2330" s="5"/>
      <c r="L2330" s="5"/>
    </row>
    <row r="2331" spans="11:12" x14ac:dyDescent="0.2">
      <c r="K2331" s="5"/>
      <c r="L2331" s="5"/>
    </row>
    <row r="2332" spans="11:12" x14ac:dyDescent="0.2">
      <c r="K2332" s="5"/>
      <c r="L2332" s="5"/>
    </row>
    <row r="2333" spans="11:12" x14ac:dyDescent="0.2">
      <c r="K2333" s="5"/>
      <c r="L2333" s="5"/>
    </row>
    <row r="2334" spans="11:12" x14ac:dyDescent="0.2">
      <c r="K2334" s="5"/>
      <c r="L2334" s="5"/>
    </row>
    <row r="2335" spans="11:12" x14ac:dyDescent="0.2">
      <c r="K2335" s="5"/>
      <c r="L2335" s="5"/>
    </row>
    <row r="2336" spans="11:12" x14ac:dyDescent="0.2">
      <c r="K2336" s="5"/>
      <c r="L2336" s="5"/>
    </row>
    <row r="2337" spans="11:12" x14ac:dyDescent="0.2">
      <c r="K2337" s="5"/>
      <c r="L2337" s="5"/>
    </row>
    <row r="2338" spans="11:12" x14ac:dyDescent="0.2">
      <c r="K2338" s="5"/>
      <c r="L2338" s="5"/>
    </row>
    <row r="2339" spans="11:12" x14ac:dyDescent="0.2">
      <c r="K2339" s="5"/>
      <c r="L2339" s="5"/>
    </row>
    <row r="2340" spans="11:12" x14ac:dyDescent="0.2">
      <c r="K2340" s="5"/>
      <c r="L2340" s="5"/>
    </row>
    <row r="2341" spans="11:12" x14ac:dyDescent="0.2">
      <c r="K2341" s="5"/>
      <c r="L2341" s="5"/>
    </row>
    <row r="2342" spans="11:12" x14ac:dyDescent="0.2">
      <c r="K2342" s="5"/>
      <c r="L2342" s="5"/>
    </row>
    <row r="2343" spans="11:12" x14ac:dyDescent="0.2">
      <c r="K2343" s="5"/>
      <c r="L2343" s="5"/>
    </row>
    <row r="2344" spans="11:12" x14ac:dyDescent="0.2">
      <c r="K2344" s="5"/>
      <c r="L2344" s="5"/>
    </row>
    <row r="2345" spans="11:12" x14ac:dyDescent="0.2">
      <c r="K2345" s="5"/>
      <c r="L2345" s="5"/>
    </row>
    <row r="2346" spans="11:12" x14ac:dyDescent="0.2">
      <c r="K2346" s="5"/>
      <c r="L2346" s="5"/>
    </row>
    <row r="2347" spans="11:12" x14ac:dyDescent="0.2">
      <c r="K2347" s="5"/>
      <c r="L2347" s="5"/>
    </row>
    <row r="2348" spans="11:12" x14ac:dyDescent="0.2">
      <c r="K2348" s="5"/>
      <c r="L2348" s="5"/>
    </row>
    <row r="2349" spans="11:12" x14ac:dyDescent="0.2">
      <c r="K2349" s="5"/>
      <c r="L2349" s="5"/>
    </row>
    <row r="2350" spans="11:12" x14ac:dyDescent="0.2">
      <c r="K2350" s="5"/>
      <c r="L2350" s="5"/>
    </row>
    <row r="2351" spans="11:12" x14ac:dyDescent="0.2">
      <c r="K2351" s="5"/>
      <c r="L2351" s="5"/>
    </row>
    <row r="2352" spans="11:12" x14ac:dyDescent="0.2">
      <c r="K2352" s="5"/>
      <c r="L2352" s="5"/>
    </row>
    <row r="2353" spans="11:12" x14ac:dyDescent="0.2">
      <c r="K2353" s="5"/>
      <c r="L2353" s="5"/>
    </row>
    <row r="2354" spans="11:12" x14ac:dyDescent="0.2">
      <c r="K2354" s="5"/>
      <c r="L2354" s="5"/>
    </row>
    <row r="2355" spans="11:12" x14ac:dyDescent="0.2">
      <c r="K2355" s="5"/>
      <c r="L2355" s="5"/>
    </row>
    <row r="2356" spans="11:12" x14ac:dyDescent="0.2">
      <c r="K2356" s="5"/>
      <c r="L2356" s="5"/>
    </row>
    <row r="2357" spans="11:12" x14ac:dyDescent="0.2">
      <c r="K2357" s="5"/>
      <c r="L2357" s="5"/>
    </row>
    <row r="2358" spans="11:12" x14ac:dyDescent="0.2">
      <c r="K2358" s="5"/>
      <c r="L2358" s="5"/>
    </row>
    <row r="2359" spans="11:12" x14ac:dyDescent="0.2">
      <c r="K2359" s="5"/>
      <c r="L2359" s="5"/>
    </row>
    <row r="2360" spans="11:12" x14ac:dyDescent="0.2">
      <c r="K2360" s="5"/>
      <c r="L2360" s="5"/>
    </row>
    <row r="2361" spans="11:12" x14ac:dyDescent="0.2">
      <c r="K2361" s="5"/>
      <c r="L2361" s="5"/>
    </row>
    <row r="2362" spans="11:12" x14ac:dyDescent="0.2">
      <c r="K2362" s="5"/>
      <c r="L2362" s="5"/>
    </row>
    <row r="2363" spans="11:12" x14ac:dyDescent="0.2">
      <c r="K2363" s="5"/>
      <c r="L2363" s="5"/>
    </row>
    <row r="2364" spans="11:12" x14ac:dyDescent="0.2">
      <c r="K2364" s="5"/>
      <c r="L2364" s="5"/>
    </row>
    <row r="2365" spans="11:12" x14ac:dyDescent="0.2">
      <c r="K2365" s="5"/>
      <c r="L2365" s="5"/>
    </row>
    <row r="2366" spans="11:12" x14ac:dyDescent="0.2">
      <c r="K2366" s="5"/>
      <c r="L2366" s="5"/>
    </row>
    <row r="2367" spans="11:12" x14ac:dyDescent="0.2">
      <c r="K2367" s="5"/>
      <c r="L2367" s="5"/>
    </row>
    <row r="2368" spans="11:12" x14ac:dyDescent="0.2">
      <c r="K2368" s="5"/>
      <c r="L2368" s="5"/>
    </row>
    <row r="2369" spans="11:12" x14ac:dyDescent="0.2">
      <c r="K2369" s="5"/>
      <c r="L2369" s="5"/>
    </row>
    <row r="2370" spans="11:12" x14ac:dyDescent="0.2">
      <c r="K2370" s="5"/>
      <c r="L2370" s="5"/>
    </row>
    <row r="2371" spans="11:12" x14ac:dyDescent="0.2">
      <c r="K2371" s="5"/>
      <c r="L2371" s="5"/>
    </row>
    <row r="2372" spans="11:12" x14ac:dyDescent="0.2">
      <c r="K2372" s="5"/>
      <c r="L2372" s="5"/>
    </row>
    <row r="2373" spans="11:12" x14ac:dyDescent="0.2">
      <c r="K2373" s="5"/>
      <c r="L2373" s="5"/>
    </row>
    <row r="2374" spans="11:12" x14ac:dyDescent="0.2">
      <c r="K2374" s="5"/>
      <c r="L2374" s="5"/>
    </row>
    <row r="2375" spans="11:12" x14ac:dyDescent="0.2">
      <c r="K2375" s="5"/>
      <c r="L2375" s="5"/>
    </row>
    <row r="2376" spans="11:12" x14ac:dyDescent="0.2">
      <c r="K2376" s="5"/>
      <c r="L2376" s="5"/>
    </row>
    <row r="2377" spans="11:12" x14ac:dyDescent="0.2">
      <c r="K2377" s="5"/>
      <c r="L2377" s="5"/>
    </row>
    <row r="2378" spans="11:12" x14ac:dyDescent="0.2">
      <c r="K2378" s="5"/>
      <c r="L2378" s="5"/>
    </row>
    <row r="2379" spans="11:12" x14ac:dyDescent="0.2">
      <c r="K2379" s="5"/>
      <c r="L2379" s="5"/>
    </row>
    <row r="2380" spans="11:12" x14ac:dyDescent="0.2">
      <c r="K2380" s="5"/>
      <c r="L2380" s="5"/>
    </row>
    <row r="2381" spans="11:12" x14ac:dyDescent="0.2">
      <c r="K2381" s="5"/>
      <c r="L2381" s="5"/>
    </row>
    <row r="2382" spans="11:12" x14ac:dyDescent="0.2">
      <c r="K2382" s="5"/>
      <c r="L2382" s="5"/>
    </row>
    <row r="2383" spans="11:12" x14ac:dyDescent="0.2">
      <c r="K2383" s="5"/>
      <c r="L2383" s="5"/>
    </row>
    <row r="2384" spans="11:12" x14ac:dyDescent="0.2">
      <c r="K2384" s="5"/>
      <c r="L2384" s="5"/>
    </row>
    <row r="2385" spans="11:12" x14ac:dyDescent="0.2">
      <c r="K2385" s="5"/>
      <c r="L2385" s="5"/>
    </row>
    <row r="2386" spans="11:12" x14ac:dyDescent="0.2">
      <c r="K2386" s="5"/>
      <c r="L2386" s="5"/>
    </row>
    <row r="2387" spans="11:12" x14ac:dyDescent="0.2">
      <c r="K2387" s="5"/>
      <c r="L2387" s="5"/>
    </row>
    <row r="2388" spans="11:12" x14ac:dyDescent="0.2">
      <c r="K2388" s="5"/>
      <c r="L2388" s="5"/>
    </row>
    <row r="2389" spans="11:12" x14ac:dyDescent="0.2">
      <c r="K2389" s="5"/>
      <c r="L2389" s="5"/>
    </row>
    <row r="2390" spans="11:12" x14ac:dyDescent="0.2">
      <c r="K2390" s="5"/>
      <c r="L2390" s="5"/>
    </row>
    <row r="2391" spans="11:12" x14ac:dyDescent="0.2">
      <c r="K2391" s="5"/>
      <c r="L2391" s="5"/>
    </row>
    <row r="2392" spans="11:12" x14ac:dyDescent="0.2">
      <c r="K2392" s="5"/>
      <c r="L2392" s="5"/>
    </row>
  </sheetData>
  <sheetProtection password="9E17" sheet="1" objects="1" scenarios="1"/>
  <mergeCells count="60">
    <mergeCell ref="N62:O62"/>
    <mergeCell ref="A1:N2"/>
    <mergeCell ref="A3:N4"/>
    <mergeCell ref="A5:N6"/>
    <mergeCell ref="A14:E14"/>
    <mergeCell ref="G14:M14"/>
    <mergeCell ref="A28:E28"/>
    <mergeCell ref="A29:E29"/>
    <mergeCell ref="G29:M29"/>
    <mergeCell ref="A39:E39"/>
    <mergeCell ref="A40:E40"/>
    <mergeCell ref="G43:M43"/>
    <mergeCell ref="A42:E42"/>
    <mergeCell ref="G41:M41"/>
    <mergeCell ref="G62:M62"/>
    <mergeCell ref="A59:B59"/>
    <mergeCell ref="G55:M55"/>
    <mergeCell ref="A54:E54"/>
    <mergeCell ref="P14:W14"/>
    <mergeCell ref="N55:O55"/>
    <mergeCell ref="A47:B47"/>
    <mergeCell ref="A55:B55"/>
    <mergeCell ref="A48:E48"/>
    <mergeCell ref="A49:B49"/>
    <mergeCell ref="A50:B50"/>
    <mergeCell ref="A53:B53"/>
    <mergeCell ref="A66:D66"/>
    <mergeCell ref="A67:E67"/>
    <mergeCell ref="A62:E62"/>
    <mergeCell ref="A56:B56"/>
    <mergeCell ref="A44:B44"/>
    <mergeCell ref="A60:E60"/>
    <mergeCell ref="A61:E61"/>
    <mergeCell ref="A63:D63"/>
    <mergeCell ref="A64:D64"/>
    <mergeCell ref="A65:D65"/>
    <mergeCell ref="G68:M68"/>
    <mergeCell ref="A78:E78"/>
    <mergeCell ref="A79:E79"/>
    <mergeCell ref="D80:E80"/>
    <mergeCell ref="A98:E98"/>
    <mergeCell ref="A68:E68"/>
    <mergeCell ref="A100:E100"/>
    <mergeCell ref="A94:E94"/>
    <mergeCell ref="A95:E95"/>
    <mergeCell ref="A97:E97"/>
    <mergeCell ref="A96:D96"/>
    <mergeCell ref="A99:E99"/>
    <mergeCell ref="A104:E104"/>
    <mergeCell ref="A105:E105"/>
    <mergeCell ref="A106:E106"/>
    <mergeCell ref="A101:E101"/>
    <mergeCell ref="A102:E102"/>
    <mergeCell ref="A103:E103"/>
    <mergeCell ref="E8:M8"/>
    <mergeCell ref="B10:N10"/>
    <mergeCell ref="B9:O9"/>
    <mergeCell ref="N29:O29"/>
    <mergeCell ref="N43:O43"/>
    <mergeCell ref="A43:B43"/>
  </mergeCells>
  <phoneticPr fontId="0" type="noConversion"/>
  <pageMargins left="0.25" right="0.25" top="0.75" bottom="0.75" header="0.3" footer="0.3"/>
  <pageSetup scale="54" orientation="landscape" r:id="rId1"/>
  <headerFooter alignWithMargins="0"/>
  <rowBreaks count="2" manualBreakCount="2">
    <brk id="40" max="21" man="1"/>
    <brk id="78" max="21" man="1"/>
  </rowBreaks>
  <colBreaks count="1" manualBreakCount="1">
    <brk id="13" max="116" man="1"/>
  </colBreaks>
  <ignoredErrors>
    <ignoredError sqref="M28 M39"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30" zoomScaleNormal="100" workbookViewId="0">
      <selection activeCell="B36" sqref="B36"/>
    </sheetView>
  </sheetViews>
  <sheetFormatPr defaultRowHeight="15" x14ac:dyDescent="0.2"/>
  <cols>
    <col min="1" max="1" width="18.7109375" style="89" customWidth="1"/>
    <col min="2" max="2" width="12.85546875" style="89" customWidth="1"/>
    <col min="3" max="3" width="18.7109375" style="89" customWidth="1"/>
    <col min="4" max="4" width="119.28515625" style="89" customWidth="1"/>
    <col min="5" max="14" width="9.140625" style="123"/>
    <col min="15" max="15" width="13.28515625" style="123" customWidth="1"/>
    <col min="16" max="17" width="9.140625" style="123" hidden="1" customWidth="1"/>
    <col min="18" max="18" width="17.5703125" style="123" customWidth="1"/>
    <col min="19" max="19" width="9.85546875" style="89" customWidth="1"/>
    <col min="20" max="16384" width="9.140625" style="89"/>
  </cols>
  <sheetData>
    <row r="1" spans="1:18" ht="29.25" thickBot="1" x14ac:dyDescent="0.25">
      <c r="C1" s="171" t="s">
        <v>156</v>
      </c>
      <c r="D1" s="172" t="s">
        <v>157</v>
      </c>
    </row>
    <row r="2" spans="1:18" ht="29.25" thickBot="1" x14ac:dyDescent="0.25">
      <c r="C2" s="173" t="s">
        <v>158</v>
      </c>
      <c r="D2" s="174" t="s">
        <v>159</v>
      </c>
    </row>
    <row r="3" spans="1:18" ht="29.25" thickBot="1" x14ac:dyDescent="0.25">
      <c r="C3" s="173" t="s">
        <v>160</v>
      </c>
      <c r="D3" s="174" t="s">
        <v>161</v>
      </c>
    </row>
    <row r="4" spans="1:18" x14ac:dyDescent="0.2">
      <c r="A4" s="154" t="str">
        <f>' Budget Itemization'!B11</f>
        <v>17-1234</v>
      </c>
      <c r="B4" s="154"/>
    </row>
    <row r="5" spans="1:18" x14ac:dyDescent="0.2">
      <c r="A5" s="154" t="str">
        <f>' Budget Itemization'!B10</f>
        <v>ABC</v>
      </c>
      <c r="B5" s="154"/>
    </row>
    <row r="6" spans="1:18" x14ac:dyDescent="0.2">
      <c r="A6" s="154"/>
      <c r="B6" s="154"/>
    </row>
    <row r="7" spans="1:18" x14ac:dyDescent="0.2">
      <c r="A7" s="154"/>
      <c r="B7" s="154"/>
      <c r="C7" s="154"/>
    </row>
    <row r="8" spans="1:18" ht="47.25" customHeight="1" x14ac:dyDescent="0.35">
      <c r="A8" s="155" t="s">
        <v>76</v>
      </c>
      <c r="B8" s="132" t="str">
        <f>+IF(C8=0,"YES","NO")</f>
        <v>YES</v>
      </c>
      <c r="C8" s="154">
        <f>' Budget Itemization'!O98</f>
        <v>0</v>
      </c>
      <c r="D8" s="129" t="s">
        <v>132</v>
      </c>
    </row>
    <row r="9" spans="1:18" s="98" customFormat="1" ht="56.25" customHeight="1" x14ac:dyDescent="0.25">
      <c r="D9" s="122" t="s">
        <v>133</v>
      </c>
      <c r="E9" s="122"/>
      <c r="F9" s="122"/>
      <c r="G9" s="122"/>
      <c r="H9" s="122"/>
      <c r="I9" s="122"/>
      <c r="J9" s="122"/>
      <c r="K9" s="122"/>
      <c r="L9" s="122"/>
      <c r="M9" s="122"/>
      <c r="N9" s="122"/>
      <c r="O9" s="122"/>
      <c r="P9" s="122"/>
      <c r="Q9" s="122"/>
      <c r="R9" s="122"/>
    </row>
    <row r="10" spans="1:18" s="98" customFormat="1" ht="70.5" customHeight="1" x14ac:dyDescent="0.25">
      <c r="A10" s="349" t="s">
        <v>130</v>
      </c>
      <c r="B10" s="350"/>
      <c r="C10" s="350"/>
      <c r="D10" s="121" t="s">
        <v>122</v>
      </c>
      <c r="E10" s="122"/>
      <c r="F10" s="122"/>
      <c r="G10" s="122"/>
      <c r="H10" s="122"/>
      <c r="I10" s="122"/>
      <c r="J10" s="122"/>
      <c r="K10" s="122"/>
      <c r="L10" s="122"/>
      <c r="M10" s="122"/>
      <c r="N10" s="122"/>
      <c r="O10" s="122"/>
      <c r="P10" s="122"/>
      <c r="Q10" s="122"/>
      <c r="R10" s="122"/>
    </row>
    <row r="11" spans="1:18" s="98" customFormat="1" ht="33" customHeight="1" x14ac:dyDescent="0.25">
      <c r="A11" s="98" t="s">
        <v>60</v>
      </c>
      <c r="B11" s="98" t="s">
        <v>61</v>
      </c>
      <c r="C11" s="99" t="s">
        <v>77</v>
      </c>
      <c r="D11" s="111"/>
      <c r="E11" s="124"/>
      <c r="F11" s="124"/>
      <c r="G11" s="124"/>
      <c r="H11" s="124"/>
      <c r="I11" s="124"/>
      <c r="J11" s="124"/>
      <c r="K11" s="124"/>
      <c r="L11" s="124"/>
      <c r="M11" s="124"/>
      <c r="N11" s="124"/>
      <c r="O11" s="124"/>
      <c r="P11" s="124"/>
      <c r="Q11" s="124"/>
      <c r="R11" s="124"/>
    </row>
    <row r="12" spans="1:18" ht="51" customHeight="1" x14ac:dyDescent="0.2">
      <c r="A12" s="111" t="s">
        <v>146</v>
      </c>
      <c r="D12" s="122" t="s">
        <v>125</v>
      </c>
    </row>
    <row r="13" spans="1:18" ht="108" customHeight="1" x14ac:dyDescent="0.2">
      <c r="A13" s="150">
        <f>' Budget Itemization'!N28</f>
        <v>2000</v>
      </c>
      <c r="B13" s="127">
        <f>' Budget Itemization'!M28</f>
        <v>2000</v>
      </c>
      <c r="C13" s="127">
        <f>' Budget Itemization'!O28</f>
        <v>0</v>
      </c>
      <c r="D13" s="121"/>
      <c r="E13" s="122"/>
      <c r="F13" s="122"/>
      <c r="G13" s="122"/>
      <c r="H13" s="122"/>
      <c r="I13" s="122"/>
      <c r="J13" s="122"/>
      <c r="K13" s="122"/>
      <c r="L13" s="122"/>
      <c r="M13" s="122"/>
      <c r="N13" s="122"/>
      <c r="O13" s="122"/>
      <c r="P13" s="122"/>
      <c r="Q13" s="122"/>
      <c r="R13" s="122"/>
    </row>
    <row r="14" spans="1:18" ht="31.5" customHeight="1" x14ac:dyDescent="0.2">
      <c r="A14" s="126" t="s">
        <v>57</v>
      </c>
    </row>
    <row r="15" spans="1:18" ht="87" customHeight="1" x14ac:dyDescent="0.2">
      <c r="A15" s="150">
        <f>' Budget Itemization'!N39</f>
        <v>1333</v>
      </c>
      <c r="B15" s="127">
        <f>' Budget Itemization'!M39</f>
        <v>1333</v>
      </c>
      <c r="C15" s="127">
        <f>' Budget Itemization'!O39</f>
        <v>0</v>
      </c>
      <c r="D15" s="121"/>
    </row>
    <row r="16" spans="1:18" ht="35.25" customHeight="1" x14ac:dyDescent="0.2">
      <c r="A16" s="126" t="s">
        <v>18</v>
      </c>
      <c r="B16" s="90"/>
      <c r="C16" s="90"/>
      <c r="D16" s="118" t="s">
        <v>123</v>
      </c>
      <c r="E16" s="125"/>
      <c r="F16" s="125"/>
      <c r="G16" s="125"/>
      <c r="H16" s="125"/>
      <c r="I16" s="125"/>
      <c r="J16" s="125"/>
      <c r="K16" s="125"/>
      <c r="L16" s="125"/>
      <c r="M16" s="125"/>
      <c r="N16" s="125"/>
      <c r="O16" s="125"/>
      <c r="P16" s="125"/>
      <c r="Q16" s="125"/>
      <c r="R16" s="125"/>
    </row>
    <row r="17" spans="1:19" ht="75" customHeight="1" x14ac:dyDescent="0.2">
      <c r="A17" s="150">
        <f>' Budget Itemization'!N61</f>
        <v>1200</v>
      </c>
      <c r="B17" s="127">
        <f>' Budget Itemization'!M61</f>
        <v>1200</v>
      </c>
      <c r="C17" s="127">
        <f>' Budget Itemization'!O61</f>
        <v>0</v>
      </c>
      <c r="D17" s="121"/>
      <c r="E17" s="122"/>
      <c r="F17" s="122"/>
      <c r="G17" s="122"/>
      <c r="H17" s="122"/>
      <c r="I17" s="122"/>
      <c r="J17" s="122"/>
      <c r="K17" s="122"/>
      <c r="L17" s="122"/>
      <c r="M17" s="122"/>
      <c r="N17" s="122"/>
      <c r="O17" s="122"/>
      <c r="P17" s="122"/>
      <c r="Q17" s="122"/>
      <c r="R17" s="122"/>
    </row>
    <row r="18" spans="1:19" s="98" customFormat="1" ht="63" customHeight="1" x14ac:dyDescent="0.25">
      <c r="A18" s="126" t="s">
        <v>58</v>
      </c>
      <c r="C18" s="99"/>
      <c r="D18" s="118" t="s">
        <v>124</v>
      </c>
      <c r="E18" s="124"/>
      <c r="F18" s="124"/>
      <c r="G18" s="124"/>
      <c r="H18" s="124"/>
      <c r="I18" s="124"/>
      <c r="J18" s="124"/>
      <c r="K18" s="124"/>
      <c r="L18" s="124"/>
      <c r="M18" s="124"/>
      <c r="N18" s="124"/>
      <c r="O18" s="124"/>
      <c r="P18" s="124"/>
      <c r="Q18" s="124"/>
      <c r="R18" s="124"/>
    </row>
    <row r="19" spans="1:19" ht="75" customHeight="1" x14ac:dyDescent="0.2">
      <c r="A19" s="150">
        <f>' Budget Itemization'!N67</f>
        <v>400</v>
      </c>
      <c r="B19" s="127">
        <f>' Budget Itemization'!M67</f>
        <v>400</v>
      </c>
      <c r="C19" s="127">
        <f>' Budget Itemization'!O67</f>
        <v>0</v>
      </c>
      <c r="D19" s="121"/>
      <c r="E19" s="122"/>
      <c r="F19" s="122"/>
      <c r="G19" s="122"/>
      <c r="H19" s="122"/>
      <c r="I19" s="122"/>
      <c r="J19" s="122"/>
      <c r="K19" s="122"/>
      <c r="L19" s="122"/>
      <c r="M19" s="122"/>
      <c r="N19" s="122"/>
      <c r="O19" s="122"/>
      <c r="P19" s="122"/>
      <c r="Q19" s="122"/>
      <c r="R19" s="122"/>
    </row>
    <row r="20" spans="1:19" ht="79.5" customHeight="1" x14ac:dyDescent="0.2">
      <c r="A20" s="126" t="s">
        <v>20</v>
      </c>
      <c r="B20" s="90"/>
      <c r="C20" s="90"/>
      <c r="D20" s="133" t="s">
        <v>126</v>
      </c>
      <c r="E20" s="125"/>
      <c r="F20" s="125"/>
      <c r="G20" s="125"/>
      <c r="H20" s="125"/>
      <c r="I20" s="125"/>
      <c r="J20" s="125"/>
      <c r="K20" s="125"/>
      <c r="L20" s="125"/>
      <c r="M20" s="125"/>
      <c r="N20" s="125"/>
      <c r="O20" s="125"/>
      <c r="P20" s="125"/>
      <c r="Q20" s="125"/>
      <c r="R20" s="125"/>
    </row>
    <row r="21" spans="1:19" ht="75" customHeight="1" x14ac:dyDescent="0.2">
      <c r="A21" s="150">
        <f>' Budget Itemization'!N78</f>
        <v>700</v>
      </c>
      <c r="B21" s="127">
        <f>' Budget Itemization'!M78</f>
        <v>700</v>
      </c>
      <c r="C21" s="127">
        <f>' Budget Itemization'!O78</f>
        <v>0</v>
      </c>
      <c r="D21" s="121"/>
      <c r="E21" s="122"/>
      <c r="F21" s="122"/>
      <c r="G21" s="122"/>
      <c r="H21" s="122"/>
      <c r="I21" s="122"/>
      <c r="J21" s="122"/>
      <c r="K21" s="122"/>
      <c r="L21" s="122"/>
      <c r="M21" s="122"/>
      <c r="N21" s="122"/>
      <c r="O21" s="122"/>
      <c r="P21" s="122"/>
      <c r="Q21" s="122"/>
      <c r="R21" s="122"/>
    </row>
    <row r="22" spans="1:19" ht="81" customHeight="1" x14ac:dyDescent="0.2">
      <c r="A22" s="111" t="s">
        <v>59</v>
      </c>
      <c r="B22" s="90"/>
      <c r="C22" s="90"/>
      <c r="D22" s="134" t="s">
        <v>127</v>
      </c>
      <c r="E22" s="125"/>
      <c r="F22" s="125"/>
      <c r="G22" s="125"/>
      <c r="H22" s="125"/>
      <c r="I22" s="125"/>
      <c r="J22" s="125"/>
      <c r="K22" s="125"/>
      <c r="L22" s="125"/>
      <c r="M22" s="125"/>
      <c r="N22" s="125"/>
      <c r="O22" s="125"/>
      <c r="P22" s="125"/>
      <c r="Q22" s="125"/>
      <c r="R22" s="125"/>
    </row>
    <row r="23" spans="1:19" ht="75" customHeight="1" x14ac:dyDescent="0.2">
      <c r="A23" s="150">
        <f>' Budget Itemization'!N94</f>
        <v>1300</v>
      </c>
      <c r="B23" s="127">
        <f>' Budget Itemization'!M94</f>
        <v>1300</v>
      </c>
      <c r="C23" s="127">
        <f>' Budget Itemization'!O94</f>
        <v>0</v>
      </c>
      <c r="D23" s="121"/>
      <c r="E23" s="122"/>
      <c r="F23" s="122"/>
      <c r="G23" s="122"/>
      <c r="H23" s="122"/>
      <c r="I23" s="122"/>
      <c r="J23" s="122"/>
      <c r="K23" s="122"/>
      <c r="L23" s="122"/>
      <c r="M23" s="122"/>
      <c r="N23" s="122"/>
      <c r="O23" s="122"/>
      <c r="P23" s="122"/>
      <c r="Q23" s="122"/>
      <c r="R23" s="122"/>
    </row>
    <row r="24" spans="1:19" ht="15.75" x14ac:dyDescent="0.25">
      <c r="A24" s="87"/>
      <c r="B24" s="90"/>
      <c r="C24" s="90"/>
      <c r="D24" s="110"/>
      <c r="E24" s="125"/>
      <c r="F24" s="125"/>
      <c r="G24" s="125"/>
      <c r="H24" s="125"/>
      <c r="I24" s="125"/>
      <c r="J24" s="125"/>
      <c r="K24" s="125"/>
      <c r="L24" s="125"/>
      <c r="M24" s="125"/>
      <c r="N24" s="125"/>
      <c r="O24" s="125"/>
      <c r="P24" s="125"/>
      <c r="Q24" s="125"/>
      <c r="R24" s="125"/>
    </row>
    <row r="25" spans="1:19" ht="72" customHeight="1" x14ac:dyDescent="0.2">
      <c r="A25" s="126" t="s">
        <v>21</v>
      </c>
      <c r="B25" s="90"/>
      <c r="C25" s="90"/>
      <c r="D25" s="134" t="s">
        <v>128</v>
      </c>
      <c r="E25" s="125"/>
      <c r="F25" s="125"/>
      <c r="G25" s="125"/>
      <c r="H25" s="125"/>
      <c r="I25" s="125"/>
      <c r="J25" s="125"/>
      <c r="K25" s="125"/>
      <c r="L25" s="125"/>
      <c r="M25" s="125"/>
      <c r="N25" s="125"/>
      <c r="O25" s="125"/>
      <c r="P25" s="125"/>
      <c r="Q25" s="125"/>
      <c r="R25" s="125"/>
    </row>
    <row r="26" spans="1:19" ht="75" customHeight="1" x14ac:dyDescent="0.2">
      <c r="A26" s="150">
        <f>' Budget Itemization'!N97</f>
        <v>100</v>
      </c>
      <c r="B26" s="127">
        <f>' Budget Itemization'!M97</f>
        <v>100</v>
      </c>
      <c r="C26" s="127">
        <f>' Budget Itemization'!O97</f>
        <v>0</v>
      </c>
      <c r="D26" s="121"/>
      <c r="E26" s="122"/>
      <c r="F26" s="122"/>
      <c r="G26" s="122"/>
      <c r="H26" s="122"/>
      <c r="I26" s="122"/>
      <c r="J26" s="122"/>
      <c r="K26" s="122"/>
      <c r="L26" s="122"/>
      <c r="M26" s="122"/>
      <c r="N26" s="122"/>
      <c r="O26" s="122"/>
      <c r="P26" s="122"/>
      <c r="Q26" s="122"/>
      <c r="R26" s="122"/>
    </row>
    <row r="27" spans="1:19" ht="15.75" x14ac:dyDescent="0.25">
      <c r="A27" s="87"/>
      <c r="B27" s="90"/>
      <c r="C27" s="90"/>
      <c r="D27" s="110"/>
      <c r="E27" s="125"/>
      <c r="F27" s="125"/>
      <c r="G27" s="125"/>
      <c r="H27" s="125"/>
      <c r="I27" s="125"/>
      <c r="J27" s="125"/>
      <c r="K27" s="125"/>
      <c r="L27" s="125"/>
      <c r="M27" s="125"/>
      <c r="N27" s="125"/>
      <c r="O27" s="125"/>
      <c r="P27" s="125"/>
      <c r="Q27" s="125"/>
      <c r="R27" s="125"/>
    </row>
    <row r="28" spans="1:19" ht="152.25" customHeight="1" x14ac:dyDescent="0.2">
      <c r="A28" s="126" t="s">
        <v>116</v>
      </c>
      <c r="B28" s="90"/>
      <c r="C28" s="90"/>
      <c r="D28" s="128" t="s">
        <v>129</v>
      </c>
      <c r="E28" s="122"/>
      <c r="F28" s="122"/>
      <c r="G28" s="122"/>
      <c r="H28" s="122"/>
      <c r="I28" s="122"/>
      <c r="J28" s="122"/>
      <c r="K28" s="122"/>
      <c r="L28" s="122"/>
      <c r="M28" s="122"/>
      <c r="N28" s="122"/>
      <c r="O28" s="122"/>
      <c r="P28" s="122"/>
      <c r="Q28" s="122"/>
      <c r="R28" s="122"/>
      <c r="S28" s="123"/>
    </row>
    <row r="29" spans="1:19" ht="75" customHeight="1" x14ac:dyDescent="0.2">
      <c r="B29" s="127"/>
      <c r="C29" s="127"/>
      <c r="D29" s="121"/>
      <c r="E29" s="122"/>
      <c r="F29" s="122"/>
      <c r="G29" s="122"/>
      <c r="H29" s="122"/>
      <c r="I29" s="122"/>
      <c r="J29" s="122"/>
      <c r="K29" s="122"/>
      <c r="L29" s="122"/>
      <c r="M29" s="122"/>
      <c r="N29" s="122"/>
      <c r="O29" s="122"/>
      <c r="P29" s="122"/>
      <c r="Q29" s="122"/>
      <c r="R29" s="122"/>
      <c r="S29" s="123"/>
    </row>
    <row r="30" spans="1:19" ht="15.75" x14ac:dyDescent="0.25">
      <c r="A30" s="87"/>
      <c r="B30" s="90"/>
      <c r="C30" s="90"/>
      <c r="D30" s="110"/>
      <c r="E30" s="125"/>
      <c r="F30" s="125"/>
      <c r="G30" s="125"/>
      <c r="H30" s="125"/>
      <c r="I30" s="125"/>
      <c r="J30" s="125"/>
      <c r="K30" s="125"/>
      <c r="L30" s="125"/>
      <c r="M30" s="125"/>
      <c r="N30" s="125"/>
      <c r="O30" s="125"/>
      <c r="P30" s="125"/>
      <c r="Q30" s="125"/>
      <c r="R30" s="125"/>
    </row>
    <row r="31" spans="1:19" ht="15.75" x14ac:dyDescent="0.2">
      <c r="A31" s="89" t="s">
        <v>64</v>
      </c>
      <c r="B31" s="88">
        <f>' Budget Itemization'!G101</f>
        <v>5555</v>
      </c>
      <c r="C31" s="88">
        <f>' Budget Itemization'!K101</f>
        <v>5555</v>
      </c>
      <c r="D31" s="122"/>
      <c r="E31" s="122"/>
      <c r="F31" s="122"/>
      <c r="G31" s="122"/>
      <c r="H31" s="122"/>
      <c r="I31" s="122"/>
      <c r="J31" s="122"/>
      <c r="K31" s="122"/>
      <c r="L31" s="122"/>
      <c r="M31" s="122"/>
      <c r="N31" s="122"/>
      <c r="O31" s="122"/>
      <c r="P31" s="122"/>
      <c r="Q31" s="122"/>
      <c r="R31" s="122"/>
    </row>
    <row r="32" spans="1:19" ht="15.75" x14ac:dyDescent="0.2">
      <c r="A32" s="89" t="s">
        <v>63</v>
      </c>
      <c r="B32" s="88">
        <f>' Budget Itemization'!G102</f>
        <v>0</v>
      </c>
      <c r="C32" s="88">
        <f>' Budget Itemization'!K102</f>
        <v>0</v>
      </c>
      <c r="D32" s="122"/>
      <c r="E32" s="122"/>
      <c r="F32" s="122"/>
      <c r="G32" s="122"/>
      <c r="H32" s="122"/>
      <c r="I32" s="122"/>
      <c r="J32" s="122"/>
      <c r="K32" s="122"/>
      <c r="L32" s="122"/>
      <c r="M32" s="122"/>
      <c r="N32" s="122"/>
      <c r="O32" s="122"/>
      <c r="P32" s="122"/>
      <c r="Q32" s="122"/>
      <c r="R32" s="122"/>
    </row>
    <row r="33" spans="1:18" ht="15.75" x14ac:dyDescent="0.2">
      <c r="A33" s="89" t="s">
        <v>65</v>
      </c>
      <c r="B33" s="88">
        <f>' Budget Itemization'!G103</f>
        <v>0</v>
      </c>
      <c r="C33" s="88">
        <f>' Budget Itemization'!K103</f>
        <v>0</v>
      </c>
      <c r="D33" s="122"/>
      <c r="E33" s="122"/>
      <c r="F33" s="122"/>
      <c r="G33" s="122"/>
      <c r="H33" s="122"/>
      <c r="I33" s="122"/>
      <c r="J33" s="122"/>
      <c r="K33" s="122"/>
      <c r="L33" s="122"/>
      <c r="M33" s="122"/>
      <c r="N33" s="122"/>
      <c r="O33" s="122"/>
      <c r="P33" s="122"/>
      <c r="Q33" s="122"/>
      <c r="R33" s="122"/>
    </row>
    <row r="34" spans="1:18" ht="15.75" x14ac:dyDescent="0.2">
      <c r="D34" s="122"/>
      <c r="E34" s="122"/>
      <c r="F34" s="122"/>
      <c r="G34" s="122"/>
      <c r="H34" s="122"/>
      <c r="I34" s="122"/>
      <c r="J34" s="122"/>
      <c r="K34" s="122"/>
      <c r="L34" s="122"/>
      <c r="M34" s="122"/>
      <c r="N34" s="122"/>
      <c r="O34" s="122"/>
      <c r="P34" s="122"/>
      <c r="Q34" s="122"/>
      <c r="R34" s="122"/>
    </row>
    <row r="35" spans="1:18" ht="30.75" customHeight="1" x14ac:dyDescent="0.2">
      <c r="A35" s="91" t="s">
        <v>206</v>
      </c>
      <c r="B35" s="89">
        <f>' Budget Itemization'!B107</f>
        <v>9.6153846153846159E-2</v>
      </c>
      <c r="C35" s="92"/>
      <c r="D35" s="122"/>
      <c r="E35" s="122"/>
      <c r="F35" s="122"/>
      <c r="G35" s="122"/>
      <c r="H35" s="122"/>
      <c r="I35" s="122"/>
      <c r="J35" s="122"/>
      <c r="K35" s="122"/>
      <c r="L35" s="122"/>
      <c r="M35" s="122"/>
      <c r="N35" s="122"/>
      <c r="O35" s="122"/>
      <c r="P35" s="122"/>
      <c r="Q35" s="122"/>
      <c r="R35" s="122"/>
    </row>
    <row r="36" spans="1:18" ht="70.5" customHeight="1" x14ac:dyDescent="0.2">
      <c r="A36" s="91" t="s">
        <v>66</v>
      </c>
      <c r="B36" s="89">
        <f>' Budget Itemization'!B108</f>
        <v>9.6153846153846159E-2</v>
      </c>
      <c r="C36" s="92"/>
      <c r="D36" s="122"/>
      <c r="E36" s="122"/>
      <c r="F36" s="122"/>
      <c r="G36" s="122"/>
      <c r="H36" s="122"/>
      <c r="I36" s="122"/>
      <c r="J36" s="122"/>
      <c r="K36" s="122"/>
      <c r="L36" s="122"/>
      <c r="M36" s="122"/>
      <c r="N36" s="122"/>
      <c r="O36" s="122"/>
      <c r="P36" s="122"/>
      <c r="Q36" s="122"/>
      <c r="R36" s="122"/>
    </row>
    <row r="37" spans="1:18" ht="76.5" customHeight="1" x14ac:dyDescent="0.2">
      <c r="A37" s="91" t="s">
        <v>67</v>
      </c>
      <c r="B37" s="89">
        <f>' Budget Itemization'!B109</f>
        <v>500</v>
      </c>
      <c r="C37" s="93"/>
      <c r="D37" s="122"/>
      <c r="E37" s="122"/>
      <c r="F37" s="122"/>
      <c r="G37" s="122"/>
      <c r="H37" s="122"/>
      <c r="I37" s="122"/>
      <c r="J37" s="122"/>
      <c r="K37" s="122"/>
      <c r="L37" s="122"/>
      <c r="M37" s="122"/>
      <c r="N37" s="122"/>
      <c r="O37" s="122"/>
      <c r="P37" s="122"/>
      <c r="Q37" s="122"/>
      <c r="R37" s="122"/>
    </row>
    <row r="38" spans="1:18" ht="15.75" x14ac:dyDescent="0.2">
      <c r="D38" s="122"/>
      <c r="E38" s="122"/>
      <c r="F38" s="122"/>
      <c r="G38" s="122"/>
      <c r="H38" s="122"/>
      <c r="I38" s="122"/>
      <c r="J38" s="122"/>
      <c r="K38" s="122"/>
      <c r="L38" s="122"/>
      <c r="M38" s="122"/>
      <c r="N38" s="122"/>
      <c r="O38" s="122"/>
      <c r="P38" s="122"/>
      <c r="Q38" s="122"/>
      <c r="R38" s="122"/>
    </row>
    <row r="39" spans="1:18" ht="45" x14ac:dyDescent="0.2">
      <c r="A39" s="91" t="s">
        <v>183</v>
      </c>
      <c r="B39" s="89">
        <f>' Budget Itemization'!B108</f>
        <v>9.6153846153846159E-2</v>
      </c>
      <c r="D39" s="122"/>
      <c r="E39" s="122"/>
      <c r="F39" s="122"/>
      <c r="G39" s="122"/>
      <c r="H39" s="122"/>
      <c r="I39" s="122"/>
      <c r="J39" s="122"/>
      <c r="K39" s="122"/>
      <c r="L39" s="122"/>
      <c r="M39" s="122"/>
      <c r="N39" s="122"/>
      <c r="O39" s="122"/>
      <c r="P39" s="122"/>
      <c r="Q39" s="122"/>
      <c r="R39" s="122"/>
    </row>
    <row r="40" spans="1:18" ht="15.75" x14ac:dyDescent="0.2">
      <c r="D40" s="122"/>
      <c r="E40" s="122"/>
      <c r="F40" s="122"/>
      <c r="G40" s="122"/>
      <c r="H40" s="122"/>
      <c r="I40" s="122"/>
      <c r="J40" s="122"/>
      <c r="K40" s="122"/>
      <c r="L40" s="122"/>
      <c r="M40" s="122"/>
      <c r="N40" s="122"/>
      <c r="O40" s="122"/>
      <c r="P40" s="122"/>
      <c r="Q40" s="122"/>
      <c r="R40" s="122"/>
    </row>
    <row r="41" spans="1:18" ht="15.75" x14ac:dyDescent="0.2">
      <c r="D41" s="122"/>
      <c r="E41" s="122"/>
      <c r="F41" s="122"/>
      <c r="G41" s="122"/>
      <c r="H41" s="122"/>
      <c r="I41" s="122"/>
      <c r="J41" s="122"/>
      <c r="K41" s="122"/>
      <c r="L41" s="122"/>
      <c r="M41" s="122"/>
      <c r="N41" s="122"/>
      <c r="O41" s="122"/>
      <c r="P41" s="122"/>
      <c r="Q41" s="122"/>
      <c r="R41" s="122"/>
    </row>
    <row r="71" spans="2:2" x14ac:dyDescent="0.2">
      <c r="B71" s="89">
        <v>1</v>
      </c>
    </row>
  </sheetData>
  <sheetProtection password="9E17" sheet="1" objects="1" scenarios="1"/>
  <mergeCells count="1">
    <mergeCell ref="A10:C10"/>
  </mergeCells>
  <pageMargins left="0.25" right="0.25" top="0.75" bottom="0.75" header="0.3" footer="0.3"/>
  <pageSetup scale="59" orientation="portrait" r:id="rId1"/>
  <rowBreaks count="1" manualBreakCount="1">
    <brk id="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14" zoomScaleNormal="100" workbookViewId="0">
      <selection activeCell="B72" sqref="B72"/>
    </sheetView>
  </sheetViews>
  <sheetFormatPr defaultRowHeight="75" customHeight="1" x14ac:dyDescent="0.2"/>
  <cols>
    <col min="2" max="2" width="111.7109375" customWidth="1"/>
  </cols>
  <sheetData>
    <row r="1" spans="1:2" ht="25.5" customHeight="1" x14ac:dyDescent="0.2">
      <c r="B1" s="80" t="str">
        <f>' Budget Itemization'!B11</f>
        <v>17-1234</v>
      </c>
    </row>
    <row r="2" spans="1:2" ht="24" customHeight="1" x14ac:dyDescent="0.2">
      <c r="B2" s="80" t="str">
        <f>' Budget Itemization'!B10:N10</f>
        <v>ABC</v>
      </c>
    </row>
    <row r="3" spans="1:2" s="129" customFormat="1" ht="36" customHeight="1" x14ac:dyDescent="0.35">
      <c r="B3" s="129" t="s">
        <v>118</v>
      </c>
    </row>
    <row r="4" spans="1:2" ht="20.100000000000001" customHeight="1" x14ac:dyDescent="0.2">
      <c r="A4" s="104" t="s">
        <v>109</v>
      </c>
      <c r="B4" s="165" t="s">
        <v>103</v>
      </c>
    </row>
    <row r="5" spans="1:2" ht="20.100000000000001" customHeight="1" x14ac:dyDescent="0.2">
      <c r="A5" s="104" t="s">
        <v>109</v>
      </c>
      <c r="B5" s="165" t="s">
        <v>104</v>
      </c>
    </row>
    <row r="6" spans="1:2" ht="36" customHeight="1" x14ac:dyDescent="0.2">
      <c r="A6" s="104" t="s">
        <v>109</v>
      </c>
      <c r="B6" s="164" t="s">
        <v>100</v>
      </c>
    </row>
    <row r="7" spans="1:2" ht="20.100000000000001" customHeight="1" x14ac:dyDescent="0.2">
      <c r="A7" s="104" t="s">
        <v>109</v>
      </c>
      <c r="B7" s="165" t="s">
        <v>101</v>
      </c>
    </row>
    <row r="8" spans="1:2" ht="20.100000000000001" customHeight="1" x14ac:dyDescent="0.2">
      <c r="A8" s="166" t="s">
        <v>109</v>
      </c>
      <c r="B8" s="165" t="s">
        <v>102</v>
      </c>
    </row>
    <row r="9" spans="1:2" ht="20.100000000000001" customHeight="1" x14ac:dyDescent="0.2">
      <c r="A9" s="104" t="s">
        <v>109</v>
      </c>
      <c r="B9" s="165" t="s">
        <v>105</v>
      </c>
    </row>
    <row r="10" spans="1:2" ht="20.100000000000001" customHeight="1" x14ac:dyDescent="0.2">
      <c r="A10" s="104" t="s">
        <v>109</v>
      </c>
      <c r="B10" s="165" t="s">
        <v>106</v>
      </c>
    </row>
    <row r="11" spans="1:2" ht="20.100000000000001" customHeight="1" x14ac:dyDescent="0.2">
      <c r="A11" s="104" t="s">
        <v>109</v>
      </c>
      <c r="B11" s="165" t="s">
        <v>142</v>
      </c>
    </row>
    <row r="12" spans="1:2" ht="20.100000000000001" customHeight="1" x14ac:dyDescent="0.2">
      <c r="A12" s="104" t="s">
        <v>109</v>
      </c>
      <c r="B12" s="165" t="s">
        <v>117</v>
      </c>
    </row>
    <row r="13" spans="1:2" ht="97.5" customHeight="1" x14ac:dyDescent="0.2">
      <c r="A13" s="104"/>
      <c r="B13" s="149" t="s">
        <v>119</v>
      </c>
    </row>
    <row r="14" spans="1:2" ht="35.25" customHeight="1" x14ac:dyDescent="0.35">
      <c r="A14" s="104"/>
      <c r="B14" s="167" t="s">
        <v>131</v>
      </c>
    </row>
    <row r="15" spans="1:2" ht="102" customHeight="1" x14ac:dyDescent="0.2">
      <c r="A15" s="104"/>
      <c r="B15" s="168" t="s">
        <v>141</v>
      </c>
    </row>
    <row r="16" spans="1:2" ht="19.5" customHeight="1" x14ac:dyDescent="0.2">
      <c r="A16" s="104" t="s">
        <v>109</v>
      </c>
      <c r="B16" s="169" t="s">
        <v>143</v>
      </c>
    </row>
    <row r="17" spans="1:2" ht="21.75" customHeight="1" x14ac:dyDescent="0.2">
      <c r="A17" s="104" t="s">
        <v>109</v>
      </c>
      <c r="B17" s="169" t="s">
        <v>139</v>
      </c>
    </row>
    <row r="18" spans="1:2" ht="20.25" customHeight="1" x14ac:dyDescent="0.2">
      <c r="A18" s="104" t="s">
        <v>109</v>
      </c>
      <c r="B18" s="169" t="s">
        <v>137</v>
      </c>
    </row>
    <row r="19" spans="1:2" ht="25.5" customHeight="1" x14ac:dyDescent="0.2">
      <c r="A19" s="104" t="s">
        <v>109</v>
      </c>
      <c r="B19" s="169" t="s">
        <v>138</v>
      </c>
    </row>
    <row r="20" spans="1:2" ht="24.75" customHeight="1" x14ac:dyDescent="0.2">
      <c r="A20" s="104" t="s">
        <v>109</v>
      </c>
      <c r="B20" s="170" t="s">
        <v>140</v>
      </c>
    </row>
    <row r="21" spans="1:2" ht="158.25" customHeight="1" x14ac:dyDescent="0.2">
      <c r="A21" s="104"/>
      <c r="B21" s="149" t="s">
        <v>119</v>
      </c>
    </row>
    <row r="22" spans="1:2" ht="82.5" customHeight="1" x14ac:dyDescent="0.25">
      <c r="B22" s="117"/>
    </row>
    <row r="23" spans="1:2" ht="75" customHeight="1" x14ac:dyDescent="0.2">
      <c r="B23" s="118"/>
    </row>
    <row r="24" spans="1:2" ht="75" customHeight="1" x14ac:dyDescent="0.2">
      <c r="B24" s="118"/>
    </row>
    <row r="71" spans="2:2" ht="75" customHeight="1" x14ac:dyDescent="0.2">
      <c r="B71">
        <v>1</v>
      </c>
    </row>
  </sheetData>
  <dataValidations count="1">
    <dataValidation type="list" allowBlank="1" showInputMessage="1" showErrorMessage="1" sqref="A4:A12 A16:A20">
      <formula1>YesNo</formula1>
    </dataValidation>
  </dataValidations>
  <pageMargins left="0.25" right="0.25"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B22" zoomScaleNormal="100" workbookViewId="0">
      <selection activeCell="C16" sqref="C16"/>
    </sheetView>
  </sheetViews>
  <sheetFormatPr defaultRowHeight="12.75" x14ac:dyDescent="0.2"/>
  <cols>
    <col min="1" max="1" width="0" hidden="1" customWidth="1"/>
    <col min="2" max="2" width="8.42578125" customWidth="1"/>
    <col min="3" max="3" width="87.7109375" customWidth="1"/>
    <col min="4" max="7" width="9.140625" style="4"/>
  </cols>
  <sheetData>
    <row r="1" spans="1:3" x14ac:dyDescent="0.2">
      <c r="C1" s="80" t="str">
        <f>' Budget Itemization'!B11</f>
        <v>17-1234</v>
      </c>
    </row>
    <row r="2" spans="1:3" x14ac:dyDescent="0.2">
      <c r="C2" s="80" t="str">
        <f>' Budget Itemization'!B10</f>
        <v>ABC</v>
      </c>
    </row>
    <row r="3" spans="1:3" ht="32.25" customHeight="1" x14ac:dyDescent="0.45">
      <c r="A3" s="2" t="s">
        <v>108</v>
      </c>
      <c r="C3" s="131" t="s">
        <v>121</v>
      </c>
    </row>
    <row r="4" spans="1:3" ht="87" customHeight="1" x14ac:dyDescent="0.25">
      <c r="A4" s="2" t="s">
        <v>109</v>
      </c>
      <c r="C4" s="130" t="s">
        <v>155</v>
      </c>
    </row>
    <row r="5" spans="1:3" ht="35.1" customHeight="1" x14ac:dyDescent="0.2">
      <c r="B5" s="162" t="s">
        <v>109</v>
      </c>
      <c r="C5" s="120" t="str">
        <f>'Budget Review'!D10</f>
        <v>Please revise your budget and budget narrative to reflect the following changes:  test</v>
      </c>
    </row>
    <row r="6" spans="1:3" ht="35.1" customHeight="1" x14ac:dyDescent="0.2">
      <c r="B6" s="162" t="s">
        <v>108</v>
      </c>
      <c r="C6" s="120" t="s">
        <v>107</v>
      </c>
    </row>
    <row r="7" spans="1:3" ht="35.1" hidden="1" customHeight="1" x14ac:dyDescent="0.2">
      <c r="B7" s="163" t="s">
        <v>108</v>
      </c>
      <c r="C7" s="120" t="s">
        <v>110</v>
      </c>
    </row>
    <row r="8" spans="1:3" ht="35.1" hidden="1" customHeight="1" x14ac:dyDescent="0.2">
      <c r="B8" s="163" t="s">
        <v>108</v>
      </c>
      <c r="C8" s="119" t="s">
        <v>111</v>
      </c>
    </row>
    <row r="9" spans="1:3" ht="35.1" customHeight="1" x14ac:dyDescent="0.2">
      <c r="B9" s="163" t="s">
        <v>108</v>
      </c>
      <c r="C9" s="120" t="s">
        <v>112</v>
      </c>
    </row>
    <row r="10" spans="1:3" ht="52.5" customHeight="1" x14ac:dyDescent="0.2">
      <c r="B10" s="163" t="s">
        <v>108</v>
      </c>
      <c r="C10" s="119" t="s">
        <v>136</v>
      </c>
    </row>
    <row r="11" spans="1:3" ht="63" hidden="1" customHeight="1" x14ac:dyDescent="0.2">
      <c r="B11" s="163" t="s">
        <v>108</v>
      </c>
      <c r="C11" s="119" t="s">
        <v>113</v>
      </c>
    </row>
    <row r="12" spans="1:3" ht="56.25" hidden="1" customHeight="1" x14ac:dyDescent="0.2">
      <c r="B12" s="163" t="s">
        <v>108</v>
      </c>
      <c r="C12" s="119" t="s">
        <v>114</v>
      </c>
    </row>
    <row r="13" spans="1:3" ht="54" customHeight="1" x14ac:dyDescent="0.2">
      <c r="B13" s="163" t="s">
        <v>108</v>
      </c>
      <c r="C13" s="119" t="s">
        <v>115</v>
      </c>
    </row>
    <row r="14" spans="1:3" ht="62.25" customHeight="1" x14ac:dyDescent="0.2">
      <c r="B14" s="163" t="s">
        <v>108</v>
      </c>
      <c r="C14" s="119" t="s">
        <v>144</v>
      </c>
    </row>
    <row r="15" spans="1:3" ht="52.5" customHeight="1" x14ac:dyDescent="0.2">
      <c r="B15" s="163" t="s">
        <v>108</v>
      </c>
      <c r="C15" s="119" t="s">
        <v>145</v>
      </c>
    </row>
    <row r="16" spans="1:3" ht="35.1" customHeight="1" x14ac:dyDescent="0.2">
      <c r="B16" s="163" t="s">
        <v>108</v>
      </c>
      <c r="C16" s="119" t="s">
        <v>120</v>
      </c>
    </row>
    <row r="17" spans="2:3" ht="35.1" customHeight="1" x14ac:dyDescent="0.2">
      <c r="B17" s="163" t="s">
        <v>108</v>
      </c>
      <c r="C17" s="119" t="s">
        <v>120</v>
      </c>
    </row>
    <row r="18" spans="2:3" ht="35.1" customHeight="1" x14ac:dyDescent="0.2">
      <c r="B18" s="163" t="s">
        <v>108</v>
      </c>
      <c r="C18" s="119" t="s">
        <v>120</v>
      </c>
    </row>
    <row r="19" spans="2:3" ht="35.1" customHeight="1" x14ac:dyDescent="0.2">
      <c r="B19" s="163" t="s">
        <v>108</v>
      </c>
      <c r="C19" s="119" t="s">
        <v>120</v>
      </c>
    </row>
    <row r="20" spans="2:3" ht="35.1" customHeight="1" x14ac:dyDescent="0.2">
      <c r="B20" s="163" t="s">
        <v>108</v>
      </c>
      <c r="C20" s="119" t="s">
        <v>120</v>
      </c>
    </row>
    <row r="21" spans="2:3" ht="35.1" customHeight="1" x14ac:dyDescent="0.2">
      <c r="B21" s="163" t="s">
        <v>108</v>
      </c>
      <c r="C21" s="119" t="s">
        <v>120</v>
      </c>
    </row>
    <row r="22" spans="2:3" ht="36" customHeight="1" x14ac:dyDescent="0.2">
      <c r="B22" s="163" t="s">
        <v>108</v>
      </c>
      <c r="C22" s="119" t="s">
        <v>120</v>
      </c>
    </row>
    <row r="23" spans="2:3" ht="35.25" customHeight="1" x14ac:dyDescent="0.2">
      <c r="B23" s="163" t="s">
        <v>108</v>
      </c>
      <c r="C23" s="119" t="s">
        <v>120</v>
      </c>
    </row>
    <row r="71" spans="2:2" x14ac:dyDescent="0.2">
      <c r="B71">
        <v>1</v>
      </c>
    </row>
  </sheetData>
  <dataValidations count="1">
    <dataValidation type="list" allowBlank="1" showInputMessage="1" showErrorMessage="1" sqref="B5:B26 A3:A4">
      <formula1>YesNo</formula1>
    </dataValidation>
  </dataValidations>
  <pageMargins left="0.25" right="0.25" top="0.75" bottom="0.75" header="0.3" footer="0.3"/>
  <pageSetup orientation="portrait" r:id="rId1"/>
  <rowBreaks count="1" manualBreakCount="1">
    <brk id="19"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71"/>
  <sheetViews>
    <sheetView workbookViewId="0">
      <selection activeCell="A2" sqref="A2:A10"/>
    </sheetView>
  </sheetViews>
  <sheetFormatPr defaultRowHeight="12.75" x14ac:dyDescent="0.2"/>
  <cols>
    <col min="1" max="1" width="122.85546875" customWidth="1"/>
  </cols>
  <sheetData>
    <row r="2" spans="1:1" ht="348" customHeight="1" x14ac:dyDescent="0.2">
      <c r="A2" s="351" t="s">
        <v>154</v>
      </c>
    </row>
    <row r="3" spans="1:1" x14ac:dyDescent="0.2">
      <c r="A3" s="352"/>
    </row>
    <row r="4" spans="1:1" x14ac:dyDescent="0.2">
      <c r="A4" s="352"/>
    </row>
    <row r="5" spans="1:1" x14ac:dyDescent="0.2">
      <c r="A5" s="352"/>
    </row>
    <row r="6" spans="1:1" x14ac:dyDescent="0.2">
      <c r="A6" s="352"/>
    </row>
    <row r="7" spans="1:1" x14ac:dyDescent="0.2">
      <c r="A7" s="352"/>
    </row>
    <row r="8" spans="1:1" x14ac:dyDescent="0.2">
      <c r="A8" s="352"/>
    </row>
    <row r="9" spans="1:1" x14ac:dyDescent="0.2">
      <c r="A9" s="352"/>
    </row>
    <row r="10" spans="1:1" x14ac:dyDescent="0.2">
      <c r="A10" s="352"/>
    </row>
    <row r="71" spans="2:2" x14ac:dyDescent="0.2">
      <c r="B71">
        <v>111</v>
      </c>
    </row>
  </sheetData>
  <sheetProtection password="9E17" sheet="1"/>
  <mergeCells count="1">
    <mergeCell ref="A2:A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Merge Data</vt:lpstr>
      <vt:lpstr>Merge Special Conditions</vt:lpstr>
      <vt:lpstr>Grant App Face Sheet</vt:lpstr>
      <vt:lpstr> Budget Itemization</vt:lpstr>
      <vt:lpstr>Budget Review</vt:lpstr>
      <vt:lpstr>Tech-Prog. Review</vt:lpstr>
      <vt:lpstr>Special Conditions</vt:lpstr>
      <vt:lpstr>Instructions</vt:lpstr>
      <vt:lpstr>Sheet1</vt:lpstr>
      <vt:lpstr>no</vt:lpstr>
      <vt:lpstr>' Budget Itemization'!Print_Area</vt:lpstr>
      <vt:lpstr>'Budget Review'!Print_Area</vt:lpstr>
      <vt:lpstr>'Grant App Face Sheet'!Print_Area</vt:lpstr>
      <vt:lpstr>'Special Conditions'!Print_Area</vt:lpstr>
      <vt:lpstr>'Tech-Prog. Review'!Print_Area</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Vadas, Kristina (DCJS)</cp:lastModifiedBy>
  <cp:lastPrinted>2016-03-18T19:59:24Z</cp:lastPrinted>
  <dcterms:created xsi:type="dcterms:W3CDTF">2001-03-27T21:27:06Z</dcterms:created>
  <dcterms:modified xsi:type="dcterms:W3CDTF">2017-06-30T14:21:23Z</dcterms:modified>
</cp:coreProperties>
</file>